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24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'стр.4-7'!$A$1:$E$266</definedName>
  </definedNames>
  <calcPr fullCalcOnLoad="1"/>
</workbook>
</file>

<file path=xl/sharedStrings.xml><?xml version="1.0" encoding="utf-8"?>
<sst xmlns="http://schemas.openxmlformats.org/spreadsheetml/2006/main" count="419" uniqueCount="204">
  <si>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</si>
  <si>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</si>
  <si>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</si>
  <si>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</si>
  <si>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</si>
  <si>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</si>
  <si>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</si>
  <si>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</si>
  <si>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</si>
  <si>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</si>
  <si>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</si>
  <si>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</si>
  <si>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</si>
  <si>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</si>
  <si>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</si>
  <si>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</si>
  <si>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</si>
  <si>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</si>
  <si>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</si>
  <si>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</si>
  <si>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</si>
  <si>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</si>
  <si>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</si>
  <si>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</si>
  <si>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</si>
  <si>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</si>
  <si>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</si>
  <si>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</si>
  <si>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</si>
  <si>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</si>
  <si>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</si>
  <si>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</si>
  <si>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</si>
  <si>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</si>
  <si>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</si>
  <si>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</si>
  <si>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</si>
  <si>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</si>
  <si>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</si>
  <si>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</si>
  <si>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</si>
  <si>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</si>
  <si>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</si>
  <si>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</si>
  <si>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</si>
  <si>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</si>
  <si>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</si>
  <si>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</si>
  <si>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</si>
  <si>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</si>
  <si>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</si>
  <si>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</si>
  <si>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</si>
  <si>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</si>
  <si>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</si>
  <si>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</si>
  <si>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</si>
  <si>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</si>
  <si>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</si>
  <si>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</si>
  <si>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</si>
  <si>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</si>
  <si>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</si>
  <si>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</si>
  <si>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</si>
  <si>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</si>
  <si>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</si>
  <si>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</si>
  <si>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</si>
  <si>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</si>
  <si>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</si>
  <si>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</si>
  <si>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</si>
  <si>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</si>
  <si>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</si>
  <si>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</si>
  <si>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</si>
  <si>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</si>
  <si>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</si>
  <si>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</si>
  <si>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</si>
  <si>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</si>
  <si>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</si>
  <si>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</si>
  <si>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</si>
  <si>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</si>
  <si>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</si>
  <si>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</si>
  <si>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</si>
  <si>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</si>
  <si>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</si>
  <si>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</si>
  <si>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</si>
  <si>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</si>
  <si>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</si>
  <si>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</si>
  <si>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</si>
  <si>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</si>
  <si>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</si>
  <si>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</si>
  <si>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</si>
  <si>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</si>
  <si>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</si>
  <si>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</si>
  <si>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</si>
  <si>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</si>
  <si>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</si>
  <si>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</si>
  <si>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</si>
  <si>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</si>
  <si>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</si>
  <si>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</si>
  <si>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</si>
  <si>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</si>
  <si>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</si>
  <si>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</si>
  <si>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</si>
  <si>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</si>
  <si>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</si>
  <si>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</si>
  <si>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</si>
  <si>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</si>
  <si>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</si>
  <si>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</si>
  <si>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</si>
  <si>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</si>
  <si>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</si>
  <si>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</si>
  <si>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</si>
  <si>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</si>
  <si>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</si>
  <si>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</si>
  <si>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</si>
  <si>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</si>
  <si>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…</t>
  </si>
  <si>
    <t>05.01.612</t>
  </si>
  <si>
    <t>Долгосрочная целевая программа города Пензы "Здоровый ребенок" на 2011-2013 годы</t>
  </si>
  <si>
    <t>Субсидии бюджетным учреждениям на иные цели зас счет федеральных средств</t>
  </si>
  <si>
    <t>05.04.612</t>
  </si>
  <si>
    <t>Ежемесячное денежное вознаграждение за классное руководство</t>
  </si>
  <si>
    <t>05.10.321</t>
  </si>
  <si>
    <t>Аренда</t>
  </si>
  <si>
    <t>04.04.000</t>
  </si>
  <si>
    <t>Поступление финансовых активов, всего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</si>
  <si>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</si>
  <si>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</si>
  <si>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</si>
  <si>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Долгосрочная целевая программа "Многодетная семья, на период 2011-2013 годы"</t>
  </si>
  <si>
    <t>Мероприятия на выполнение наказов избирателей, поступивших депутатам Пензенской городской Думы</t>
  </si>
  <si>
    <t>тел.66-03-99</t>
  </si>
  <si>
    <t>Исполнитель               Главный бухгалтер                 Намазова О.А.</t>
  </si>
  <si>
    <t>1.1. Цели деятельности муниципального бюджетного (автономного) учреждения (подразделения):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</si>
  <si>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образовательным программам</t>
  </si>
  <si>
    <t>1.2. Виды деятельности муниципального бюджетного (автономного) учреждения (подразделения):</t>
  </si>
  <si>
    <t>Обеспечение педагогическим, руководящим, административно-хозяйственным, учебно-вспомогательным и прочим персоналом образовательного процесса. Материально-техническое обеспечение образовательного процесса, программно-методическое, техническое,консультационное,информационно-аналитическое сопровождение образовательного процесса в образовательных учреждениях. Предоставление обучаюшимся зданий и иных помещений,отвечающим установленным строительным, санитарным и т.п. правилам и нормам.Обеспечение содержания и ремонта предоставленных зданий и иных помещений в соответствии со стандартами качества. Обеспечение помещения услугами тепло-,электро и водоснабжения, услкгами водоотведения.Организация питания детей и обеспечение материальными запасами, не относящимися к основным средствам.</t>
  </si>
  <si>
    <t>1.3. Перечень услуг (работ), осуществляемых на платной основе:</t>
  </si>
  <si>
    <t>муниципальное бюджетное общеобразовательное учреждение "Средняя общеобразовательная школа № 43 г. Пензы"</t>
  </si>
  <si>
    <t>5834007563/583401001</t>
  </si>
  <si>
    <t>Управление образования города Пензы</t>
  </si>
  <si>
    <t>440007,г. Пенза, ул. Парковая.д.2</t>
  </si>
  <si>
    <t>Начальник Управления образования города Пензы</t>
  </si>
  <si>
    <t>Ю.А.Голодяев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</si>
  <si>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учреждений</t>
  </si>
  <si>
    <t>Долгосрочная целевая программа "Укрепление материально-технической базы и проведение капитального ремонта зданий и сооружений, в отношении которых функции и полномочия учредителя осуществляет Управление образования города Пензы, и здания Управления образования города Пензы на 2010-2014гг""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</si>
  <si>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</si>
  <si>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</si>
  <si>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</si>
  <si>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Приносящая доход деятельность</t>
  </si>
  <si>
    <t>04.02.000</t>
  </si>
  <si>
    <t xml:space="preserve">Поступления от иной приносящей доход деятельности, </t>
  </si>
  <si>
    <t>Долгосрочная целевая программа  города Пензы"Совершенствование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период 2011-2014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</si>
  <si>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</si>
  <si>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</si>
  <si>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</si>
  <si>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«Развитие дошкольного, общего и дополнительного образования детей» государственной программы Пензенской области «Развитие образования в Пензенской области на 2014-2020 годы»</t>
  </si>
  <si>
    <t>(автономного) учреждения (подразделения)                                                                                             О.А.Намазова</t>
  </si>
  <si>
    <t>05.10.612</t>
  </si>
  <si>
    <t>383</t>
  </si>
  <si>
    <t xml:space="preserve"> Создание условий для предоставления общедоступного и бесплатного общего образования</t>
  </si>
  <si>
    <t>05.01.611</t>
  </si>
  <si>
    <t xml:space="preserve">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</si>
  <si>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 Обеспечение обучающихся 1-11 классов горячим питанием</t>
  </si>
  <si>
    <t>Организация питания детей в оздоровительных лагерях с дневным пребыванием детей в каникулярное время</t>
  </si>
  <si>
    <t>Услуга № 1 Возмещение коммунальных услуг</t>
  </si>
  <si>
    <t>Услуга № 2 Пришкольный лагерь</t>
  </si>
  <si>
    <t>Услуга № 3 Платные образовательные услуги</t>
  </si>
  <si>
    <t>Создание условий для предоставления общедоступного и бесплатного общего образования</t>
  </si>
  <si>
    <t>Субсидии на организацию отдыха  детей в оздоровительных лагерях с дневным пребыванием  в каникулярное время</t>
  </si>
  <si>
    <t>(уполномоченное лицо)                                                                                                                             С.В.Дубовицкая</t>
  </si>
  <si>
    <t>S333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</si>
  <si>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</si>
  <si>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 Субсидии на организацию отдыха детей в оздоровительных лагерях с дневным пребыванием в каникулярное время</t>
  </si>
  <si>
    <t xml:space="preserve"> Расходы на мероприятия по выполнению наказов избирателей, поступивших депутатам Пензенской городской Думы по учреждениям образования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</si>
  <si>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</si>
  <si>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Исполнение судебных решений</t>
  </si>
  <si>
    <t>Прочие расходы, всего</t>
  </si>
  <si>
    <t>Уплата прочих налогов,сборов,иных платежей</t>
  </si>
  <si>
    <t>09</t>
  </si>
  <si>
    <t>января</t>
  </si>
  <si>
    <t>17</t>
  </si>
  <si>
    <t>01.01.2017</t>
  </si>
  <si>
    <t>01</t>
  </si>
  <si>
    <t>"01" января 2017 г.</t>
  </si>
  <si>
    <t xml:space="preserve">          Расходы на создание условий для предоставления общедоступного и бесплатного общего образования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</si>
</sst>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0"/>
      <name val="Arial Cyr"/>
      <family val="0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" fontId="42" fillId="19" borderId="1">
      <alignment horizontal="right" vertical="top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vertical="top" wrapText="1"/>
      <protection/>
    </xf>
    <xf numFmtId="0" fontId="6" fillId="0" borderId="14" xfId="53" applyFont="1" applyBorder="1" applyAlignment="1">
      <alignment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0" fontId="7" fillId="0" borderId="14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7" fillId="0" borderId="17" xfId="53" applyFont="1" applyBorder="1" applyAlignment="1">
      <alignment vertical="top" wrapText="1"/>
      <protection/>
    </xf>
    <xf numFmtId="0" fontId="9" fillId="0" borderId="17" xfId="53" applyFont="1" applyBorder="1" applyAlignment="1">
      <alignment vertical="top" wrapText="1"/>
      <protection/>
    </xf>
    <xf numFmtId="0" fontId="11" fillId="0" borderId="17" xfId="53" applyFont="1" applyBorder="1" applyAlignment="1">
      <alignment wrapText="1"/>
      <protection/>
    </xf>
    <xf numFmtId="0" fontId="9" fillId="0" borderId="17" xfId="53" applyFont="1" applyBorder="1" applyAlignment="1">
      <alignment vertical="top"/>
      <protection/>
    </xf>
    <xf numFmtId="0" fontId="11" fillId="0" borderId="17" xfId="53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11" fillId="33" borderId="17" xfId="53" applyFont="1" applyFill="1" applyBorder="1" applyAlignment="1">
      <alignment wrapText="1"/>
      <protection/>
    </xf>
    <xf numFmtId="0" fontId="6" fillId="33" borderId="14" xfId="53" applyFont="1" applyFill="1" applyBorder="1" applyAlignment="1">
      <alignment vertical="top" wrapText="1"/>
      <protection/>
    </xf>
    <xf numFmtId="0" fontId="8" fillId="33" borderId="14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11" fillId="33" borderId="17" xfId="53" applyFont="1" applyFill="1" applyBorder="1" applyAlignment="1">
      <alignment vertical="top" wrapText="1"/>
      <protection/>
    </xf>
    <xf numFmtId="0" fontId="6" fillId="33" borderId="14" xfId="53" applyFont="1" applyFill="1" applyBorder="1">
      <alignment/>
      <protection/>
    </xf>
    <xf numFmtId="0" fontId="8" fillId="33" borderId="14" xfId="53" applyFont="1" applyFill="1" applyBorder="1" applyAlignment="1">
      <alignment horizontal="center" wrapText="1"/>
      <protection/>
    </xf>
    <xf numFmtId="0" fontId="11" fillId="33" borderId="17" xfId="53" applyFont="1" applyFill="1" applyBorder="1" applyAlignment="1">
      <alignment wrapText="1"/>
      <protection/>
    </xf>
    <xf numFmtId="0" fontId="6" fillId="33" borderId="14" xfId="53" applyFont="1" applyFill="1" applyBorder="1" applyAlignment="1">
      <alignment wrapText="1"/>
      <protection/>
    </xf>
    <xf numFmtId="0" fontId="7" fillId="33" borderId="14" xfId="53" applyFont="1" applyFill="1" applyBorder="1" applyAlignment="1">
      <alignment horizontal="center" wrapText="1"/>
      <protection/>
    </xf>
    <xf numFmtId="0" fontId="7" fillId="33" borderId="14" xfId="53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34" borderId="0" xfId="0" applyFill="1" applyAlignment="1">
      <alignment/>
    </xf>
    <xf numFmtId="171" fontId="0" fillId="34" borderId="0" xfId="60" applyFont="1" applyFill="1" applyAlignment="1">
      <alignment/>
    </xf>
    <xf numFmtId="0" fontId="40" fillId="34" borderId="0" xfId="53" applyFill="1">
      <alignment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3" borderId="18" xfId="53" applyFont="1" applyFill="1" applyBorder="1" applyAlignment="1">
      <alignment vertical="top" wrapText="1"/>
      <protection/>
    </xf>
    <xf numFmtId="0" fontId="6" fillId="33" borderId="19" xfId="53" applyFont="1" applyFill="1" applyBorder="1" applyAlignment="1">
      <alignment vertical="top" wrapText="1"/>
      <protection/>
    </xf>
    <xf numFmtId="0" fontId="7" fillId="33" borderId="19" xfId="53" applyFont="1" applyFill="1" applyBorder="1" applyAlignment="1">
      <alignment horizontal="center" vertical="top" wrapText="1"/>
      <protection/>
    </xf>
    <xf numFmtId="0" fontId="0" fillId="35" borderId="0" xfId="0" applyFill="1" applyAlignment="1">
      <alignment/>
    </xf>
    <xf numFmtId="0" fontId="8" fillId="35" borderId="14" xfId="53" applyFont="1" applyFill="1" applyBorder="1" applyAlignment="1">
      <alignment horizontal="center" wrapText="1"/>
      <protection/>
    </xf>
    <xf numFmtId="0" fontId="16" fillId="35" borderId="14" xfId="53" applyFont="1" applyFill="1" applyBorder="1">
      <alignment/>
      <protection/>
    </xf>
    <xf numFmtId="0" fontId="18" fillId="35" borderId="14" xfId="53" applyFont="1" applyFill="1" applyBorder="1" applyAlignment="1">
      <alignment horizontal="center" wrapText="1"/>
      <protection/>
    </xf>
    <xf numFmtId="0" fontId="17" fillId="35" borderId="17" xfId="53" applyFont="1" applyFill="1" applyBorder="1" applyAlignment="1">
      <alignment vertical="top" wrapText="1"/>
      <protection/>
    </xf>
    <xf numFmtId="0" fontId="6" fillId="36" borderId="14" xfId="53" applyFont="1" applyFill="1" applyBorder="1" applyAlignment="1">
      <alignment vertical="top" wrapText="1"/>
      <protection/>
    </xf>
    <xf numFmtId="0" fontId="7" fillId="36" borderId="14" xfId="53" applyFont="1" applyFill="1" applyBorder="1" applyAlignment="1">
      <alignment horizontal="center" vertical="top" wrapText="1"/>
      <protection/>
    </xf>
    <xf numFmtId="0" fontId="6" fillId="36" borderId="14" xfId="53" applyFont="1" applyFill="1" applyBorder="1" applyAlignment="1">
      <alignment vertical="top" wrapText="1"/>
      <protection/>
    </xf>
    <xf numFmtId="0" fontId="11" fillId="36" borderId="17" xfId="53" applyFont="1" applyFill="1" applyBorder="1" applyAlignment="1">
      <alignment wrapText="1"/>
      <protection/>
    </xf>
    <xf numFmtId="0" fontId="58" fillId="37" borderId="1" xfId="0" applyFont="1" applyFill="1" applyBorder="1" applyAlignment="1">
      <alignment horizontal="left" vertical="top" wrapText="1"/>
    </xf>
    <xf numFmtId="0" fontId="59" fillId="37" borderId="1" xfId="0" applyFont="1" applyFill="1" applyBorder="1" applyAlignment="1">
      <alignment horizontal="left" vertical="top" wrapText="1"/>
    </xf>
    <xf numFmtId="0" fontId="58" fillId="36" borderId="1" xfId="0" applyFont="1" applyFill="1" applyBorder="1" applyAlignment="1">
      <alignment horizontal="left" vertical="top" wrapText="1"/>
    </xf>
    <xf numFmtId="0" fontId="13" fillId="33" borderId="14" xfId="53" applyFont="1" applyFill="1" applyBorder="1" applyAlignment="1">
      <alignment horizontal="center" vertical="top" wrapText="1"/>
      <protection/>
    </xf>
    <xf numFmtId="0" fontId="16" fillId="33" borderId="14" xfId="53" applyFont="1" applyFill="1" applyBorder="1" applyAlignment="1">
      <alignment vertical="top" wrapText="1"/>
      <protection/>
    </xf>
    <xf numFmtId="0" fontId="18" fillId="33" borderId="14" xfId="53" applyFont="1" applyFill="1" applyBorder="1" applyAlignment="1">
      <alignment horizontal="center" vertical="top" wrapText="1"/>
      <protection/>
    </xf>
    <xf numFmtId="0" fontId="59" fillId="36" borderId="1" xfId="0" applyFont="1" applyFill="1" applyBorder="1" applyAlignment="1">
      <alignment horizontal="left" vertical="top" wrapText="1"/>
    </xf>
    <xf numFmtId="0" fontId="20" fillId="33" borderId="14" xfId="53" applyFont="1" applyFill="1" applyBorder="1" applyAlignment="1">
      <alignment horizontal="center"/>
      <protection/>
    </xf>
    <xf numFmtId="0" fontId="18" fillId="0" borderId="14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0" fontId="13" fillId="0" borderId="17" xfId="53" applyFont="1" applyBorder="1" applyAlignment="1">
      <alignment vertical="top" wrapText="1"/>
      <protection/>
    </xf>
    <xf numFmtId="0" fontId="13" fillId="36" borderId="17" xfId="53" applyFont="1" applyFill="1" applyBorder="1" applyAlignment="1">
      <alignment vertical="top" wrapText="1"/>
      <protection/>
    </xf>
    <xf numFmtId="0" fontId="13" fillId="36" borderId="17" xfId="53" applyFont="1" applyFill="1" applyBorder="1" applyAlignment="1">
      <alignment wrapText="1"/>
      <protection/>
    </xf>
    <xf numFmtId="0" fontId="13" fillId="36" borderId="17" xfId="53" applyFont="1" applyFill="1" applyBorder="1" applyAlignment="1">
      <alignment horizontal="center" vertical="top" wrapText="1"/>
      <protection/>
    </xf>
    <xf numFmtId="0" fontId="17" fillId="33" borderId="17" xfId="53" applyFont="1" applyFill="1" applyBorder="1" applyAlignment="1">
      <alignment vertical="top" wrapText="1"/>
      <protection/>
    </xf>
    <xf numFmtId="0" fontId="16" fillId="33" borderId="14" xfId="53" applyFont="1" applyFill="1" applyBorder="1">
      <alignment/>
      <protection/>
    </xf>
    <xf numFmtId="0" fontId="18" fillId="33" borderId="14" xfId="53" applyFont="1" applyFill="1" applyBorder="1" applyAlignment="1">
      <alignment horizontal="center" wrapText="1"/>
      <protection/>
    </xf>
    <xf numFmtId="4" fontId="18" fillId="33" borderId="20" xfId="53" applyNumberFormat="1" applyFont="1" applyFill="1" applyBorder="1" applyAlignment="1">
      <alignment horizontal="right" vertical="top" wrapText="1"/>
      <protection/>
    </xf>
    <xf numFmtId="4" fontId="7" fillId="0" borderId="20" xfId="53" applyNumberFormat="1" applyFont="1" applyBorder="1" applyAlignment="1">
      <alignment horizontal="right" vertical="top" wrapText="1"/>
      <protection/>
    </xf>
    <xf numFmtId="4" fontId="7" fillId="0" borderId="20" xfId="53" applyNumberFormat="1" applyFont="1" applyBorder="1" applyAlignment="1">
      <alignment vertical="top" wrapText="1"/>
      <protection/>
    </xf>
    <xf numFmtId="0" fontId="60" fillId="0" borderId="1" xfId="0" applyFont="1" applyBorder="1" applyAlignment="1">
      <alignment horizontal="left" vertical="top" wrapText="1"/>
    </xf>
    <xf numFmtId="4" fontId="7" fillId="0" borderId="21" xfId="53" applyNumberFormat="1" applyFont="1" applyBorder="1" applyAlignment="1">
      <alignment horizontal="center" vertical="top" wrapText="1"/>
      <protection/>
    </xf>
    <xf numFmtId="4" fontId="13" fillId="0" borderId="20" xfId="53" applyNumberFormat="1" applyFont="1" applyBorder="1" applyAlignment="1">
      <alignment horizontal="right" vertical="top" wrapText="1"/>
      <protection/>
    </xf>
    <xf numFmtId="4" fontId="20" fillId="36" borderId="20" xfId="53" applyNumberFormat="1" applyFont="1" applyFill="1" applyBorder="1" applyAlignment="1">
      <alignment horizontal="right" vertical="top" wrapText="1"/>
      <protection/>
    </xf>
    <xf numFmtId="4" fontId="7" fillId="36" borderId="20" xfId="53" applyNumberFormat="1" applyFont="1" applyFill="1" applyBorder="1" applyAlignment="1">
      <alignment vertical="top" wrapText="1"/>
      <protection/>
    </xf>
    <xf numFmtId="4" fontId="13" fillId="36" borderId="20" xfId="53" applyNumberFormat="1" applyFont="1" applyFill="1" applyBorder="1" applyAlignment="1">
      <alignment vertical="top" wrapText="1"/>
      <protection/>
    </xf>
    <xf numFmtId="4" fontId="13" fillId="36" borderId="20" xfId="53" applyNumberFormat="1" applyFont="1" applyFill="1" applyBorder="1" applyAlignment="1">
      <alignment horizontal="right" vertical="top" wrapText="1"/>
      <protection/>
    </xf>
    <xf numFmtId="4" fontId="8" fillId="0" borderId="20" xfId="53" applyNumberFormat="1" applyFont="1" applyBorder="1" applyAlignment="1">
      <alignment horizontal="right" vertical="top" wrapText="1"/>
      <protection/>
    </xf>
    <xf numFmtId="4" fontId="13" fillId="34" borderId="20" xfId="53" applyNumberFormat="1" applyFont="1" applyFill="1" applyBorder="1" applyAlignment="1">
      <alignment horizontal="right" vertical="top" wrapText="1"/>
      <protection/>
    </xf>
    <xf numFmtId="4" fontId="8" fillId="33" borderId="20" xfId="53" applyNumberFormat="1" applyFont="1" applyFill="1" applyBorder="1" applyAlignment="1">
      <alignment horizontal="right" vertical="top" wrapText="1"/>
      <protection/>
    </xf>
    <xf numFmtId="4" fontId="13" fillId="0" borderId="20" xfId="60" applyNumberFormat="1" applyFont="1" applyBorder="1" applyAlignment="1">
      <alignment horizontal="right" vertical="top" wrapText="1"/>
    </xf>
    <xf numFmtId="4" fontId="7" fillId="33" borderId="22" xfId="53" applyNumberFormat="1" applyFont="1" applyFill="1" applyBorder="1" applyAlignment="1">
      <alignment vertical="top" wrapText="1"/>
      <protection/>
    </xf>
    <xf numFmtId="4" fontId="8" fillId="35" borderId="20" xfId="53" applyNumberFormat="1" applyFont="1" applyFill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21" fillId="33" borderId="14" xfId="53" applyFont="1" applyFill="1" applyBorder="1" applyAlignment="1">
      <alignment vertical="top" wrapText="1"/>
      <protection/>
    </xf>
    <xf numFmtId="4" fontId="0" fillId="34" borderId="0" xfId="0" applyNumberFormat="1" applyFill="1" applyAlignment="1">
      <alignment/>
    </xf>
    <xf numFmtId="0" fontId="13" fillId="38" borderId="17" xfId="53" applyFont="1" applyFill="1" applyBorder="1" applyAlignment="1">
      <alignment vertical="top" wrapText="1"/>
      <protection/>
    </xf>
    <xf numFmtId="0" fontId="6" fillId="38" borderId="14" xfId="53" applyFont="1" applyFill="1" applyBorder="1" applyAlignment="1">
      <alignment vertical="top" wrapText="1"/>
      <protection/>
    </xf>
    <xf numFmtId="0" fontId="7" fillId="38" borderId="14" xfId="53" applyFont="1" applyFill="1" applyBorder="1" applyAlignment="1">
      <alignment horizontal="center" vertical="top" wrapText="1"/>
      <protection/>
    </xf>
    <xf numFmtId="4" fontId="13" fillId="38" borderId="20" xfId="53" applyNumberFormat="1" applyFont="1" applyFill="1" applyBorder="1" applyAlignment="1">
      <alignment horizontal="right" vertical="top" wrapText="1"/>
      <protection/>
    </xf>
    <xf numFmtId="4" fontId="13" fillId="0" borderId="20" xfId="53" applyNumberFormat="1" applyFont="1" applyBorder="1" applyAlignment="1">
      <alignment vertical="top" wrapText="1"/>
      <protection/>
    </xf>
    <xf numFmtId="0" fontId="6" fillId="36" borderId="23" xfId="53" applyFont="1" applyFill="1" applyBorder="1" applyAlignment="1">
      <alignment vertical="top" wrapText="1"/>
      <protection/>
    </xf>
    <xf numFmtId="0" fontId="7" fillId="36" borderId="23" xfId="53" applyFont="1" applyFill="1" applyBorder="1" applyAlignment="1">
      <alignment horizontal="center" vertical="top" wrapText="1"/>
      <protection/>
    </xf>
    <xf numFmtId="0" fontId="16" fillId="36" borderId="14" xfId="53" applyFont="1" applyFill="1" applyBorder="1">
      <alignment/>
      <protection/>
    </xf>
    <xf numFmtId="0" fontId="18" fillId="36" borderId="14" xfId="53" applyFont="1" applyFill="1" applyBorder="1" applyAlignment="1">
      <alignment horizontal="center" wrapText="1"/>
      <protection/>
    </xf>
    <xf numFmtId="0" fontId="8" fillId="36" borderId="14" xfId="53" applyFont="1" applyFill="1" applyBorder="1" applyAlignment="1">
      <alignment horizontal="center" wrapText="1"/>
      <protection/>
    </xf>
    <xf numFmtId="4" fontId="13" fillId="36" borderId="24" xfId="53" applyNumberFormat="1" applyFont="1" applyFill="1" applyBorder="1" applyAlignment="1">
      <alignment vertical="top" wrapText="1"/>
      <protection/>
    </xf>
    <xf numFmtId="4" fontId="18" fillId="36" borderId="20" xfId="53" applyNumberFormat="1" applyFont="1" applyFill="1" applyBorder="1" applyAlignment="1">
      <alignment horizontal="right" vertical="top" wrapText="1"/>
      <protection/>
    </xf>
    <xf numFmtId="0" fontId="21" fillId="36" borderId="14" xfId="53" applyFont="1" applyFill="1" applyBorder="1">
      <alignment/>
      <protection/>
    </xf>
    <xf numFmtId="0" fontId="21" fillId="0" borderId="14" xfId="53" applyFont="1" applyBorder="1">
      <alignment/>
      <protection/>
    </xf>
    <xf numFmtId="0" fontId="21" fillId="0" borderId="14" xfId="53" applyFont="1" applyBorder="1" applyAlignment="1">
      <alignment vertical="top" wrapText="1"/>
      <protection/>
    </xf>
    <xf numFmtId="0" fontId="21" fillId="36" borderId="23" xfId="53" applyFont="1" applyFill="1" applyBorder="1" applyAlignment="1">
      <alignment vertical="top" wrapText="1"/>
      <protection/>
    </xf>
    <xf numFmtId="0" fontId="22" fillId="36" borderId="17" xfId="53" applyFont="1" applyFill="1" applyBorder="1" applyAlignment="1">
      <alignment vertical="top" wrapText="1"/>
      <protection/>
    </xf>
    <xf numFmtId="0" fontId="17" fillId="36" borderId="17" xfId="53" applyFont="1" applyFill="1" applyBorder="1" applyAlignment="1">
      <alignment wrapText="1"/>
      <protection/>
    </xf>
    <xf numFmtId="0" fontId="17" fillId="0" borderId="14" xfId="53" applyFont="1" applyBorder="1" applyAlignment="1">
      <alignment horizontal="center" vertical="top" wrapText="1"/>
      <protection/>
    </xf>
    <xf numFmtId="4" fontId="18" fillId="0" borderId="20" xfId="53" applyNumberFormat="1" applyFont="1" applyBorder="1" applyAlignment="1">
      <alignment horizontal="right" vertical="top" wrapText="1"/>
      <protection/>
    </xf>
    <xf numFmtId="0" fontId="9" fillId="39" borderId="17" xfId="53" applyFont="1" applyFill="1" applyBorder="1" applyAlignment="1">
      <alignment vertical="top" wrapText="1"/>
      <protection/>
    </xf>
    <xf numFmtId="4" fontId="18" fillId="36" borderId="20" xfId="53" applyNumberFormat="1" applyFont="1" applyFill="1" applyBorder="1" applyAlignment="1">
      <alignment horizontal="right" vertical="top" wrapText="1"/>
      <protection/>
    </xf>
    <xf numFmtId="0" fontId="17" fillId="36" borderId="17" xfId="53" applyFont="1" applyFill="1" applyBorder="1" applyAlignment="1">
      <alignment wrapText="1"/>
      <protection/>
    </xf>
    <xf numFmtId="4" fontId="13" fillId="38" borderId="20" xfId="53" applyNumberFormat="1" applyFont="1" applyFill="1" applyBorder="1" applyAlignment="1">
      <alignment vertical="top" wrapText="1"/>
      <protection/>
    </xf>
    <xf numFmtId="0" fontId="60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5" fillId="0" borderId="26" xfId="0" applyFont="1" applyBorder="1" applyAlignment="1">
      <alignment/>
    </xf>
    <xf numFmtId="0" fontId="1" fillId="0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6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26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6" xfId="0" applyNumberFormat="1" applyFont="1" applyBorder="1" applyAlignment="1">
      <alignment horizontal="left"/>
    </xf>
    <xf numFmtId="0" fontId="1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 indent="2"/>
    </xf>
    <xf numFmtId="0" fontId="1" fillId="0" borderId="29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2" fillId="0" borderId="0" xfId="53" applyFont="1" applyAlignment="1">
      <alignment vertical="top" wrapText="1"/>
      <protection/>
    </xf>
    <xf numFmtId="0" fontId="12" fillId="0" borderId="0" xfId="53" applyFont="1" applyBorder="1" applyAlignment="1">
      <alignment vertical="top" wrapText="1"/>
      <protection/>
    </xf>
    <xf numFmtId="4" fontId="18" fillId="36" borderId="20" xfId="53" applyNumberFormat="1" applyFont="1" applyFill="1" applyBorder="1" applyAlignment="1">
      <alignment horizontal="right" vertical="top" wrapText="1"/>
      <protection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4" fontId="12" fillId="0" borderId="0" xfId="53" applyNumberFormat="1" applyFont="1" applyAlignment="1">
      <alignment vertical="top" wrapText="1"/>
      <protection/>
    </xf>
    <xf numFmtId="4" fontId="12" fillId="0" borderId="0" xfId="53" applyNumberFormat="1" applyFont="1" applyBorder="1" applyAlignment="1">
      <alignment vertical="top" wrapText="1"/>
      <protection/>
    </xf>
    <xf numFmtId="0" fontId="17" fillId="36" borderId="17" xfId="53" applyFont="1" applyFill="1" applyBorder="1" applyAlignment="1">
      <alignment wrapText="1"/>
      <protection/>
    </xf>
    <xf numFmtId="0" fontId="16" fillId="36" borderId="14" xfId="53" applyFont="1" applyFill="1" applyBorder="1" applyAlignment="1">
      <alignment vertical="top" wrapText="1"/>
      <protection/>
    </xf>
    <xf numFmtId="0" fontId="8" fillId="33" borderId="14" xfId="53" applyFont="1" applyFill="1" applyBorder="1" applyAlignment="1">
      <alignment horizontal="center" vertical="top" wrapText="1"/>
      <protection/>
    </xf>
    <xf numFmtId="0" fontId="13" fillId="0" borderId="0" xfId="53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">
      <selection activeCell="EF18" sqref="EE18:EF1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60</v>
      </c>
    </row>
    <row r="2" s="2" customFormat="1" ht="11.25" customHeight="1">
      <c r="BS2" s="9" t="s">
        <v>94</v>
      </c>
    </row>
    <row r="3" s="2" customFormat="1" ht="11.25" customHeight="1">
      <c r="BS3" s="2" t="s">
        <v>95</v>
      </c>
    </row>
    <row r="4" s="2" customFormat="1" ht="11.25" customHeight="1">
      <c r="BS4" s="9" t="s">
        <v>107</v>
      </c>
    </row>
    <row r="5" s="2" customFormat="1" ht="11.25" customHeight="1">
      <c r="BS5" s="9" t="s">
        <v>108</v>
      </c>
    </row>
    <row r="6" s="2" customFormat="1" ht="11.25" customHeight="1">
      <c r="BS6" s="9" t="s">
        <v>109</v>
      </c>
    </row>
    <row r="7" ht="15">
      <c r="N7" s="2"/>
    </row>
    <row r="8" spans="57:108" ht="15">
      <c r="BE8" s="151" t="s">
        <v>16</v>
      </c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</row>
    <row r="9" spans="57:108" ht="15">
      <c r="BE9" s="152" t="s">
        <v>160</v>
      </c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</row>
    <row r="10" spans="57:108" s="2" customFormat="1" ht="12">
      <c r="BE10" s="150" t="s">
        <v>41</v>
      </c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</row>
    <row r="11" spans="57:108" ht="15"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5" t="s">
        <v>161</v>
      </c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</row>
    <row r="12" spans="57:108" s="2" customFormat="1" ht="12">
      <c r="BE12" s="154" t="s">
        <v>14</v>
      </c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 t="s">
        <v>15</v>
      </c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</row>
    <row r="13" spans="65:99" ht="15">
      <c r="BM13" s="11" t="s">
        <v>2</v>
      </c>
      <c r="BN13" s="156" t="s">
        <v>197</v>
      </c>
      <c r="BO13" s="156"/>
      <c r="BP13" s="156"/>
      <c r="BQ13" s="156"/>
      <c r="BR13" s="1" t="s">
        <v>2</v>
      </c>
      <c r="BU13" s="156" t="s">
        <v>198</v>
      </c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7">
        <v>20</v>
      </c>
      <c r="CN13" s="157"/>
      <c r="CO13" s="157"/>
      <c r="CP13" s="157"/>
      <c r="CQ13" s="158" t="s">
        <v>199</v>
      </c>
      <c r="CR13" s="158"/>
      <c r="CS13" s="158"/>
      <c r="CT13" s="158"/>
      <c r="CU13" s="1" t="s">
        <v>3</v>
      </c>
    </row>
    <row r="14" ht="15">
      <c r="CY14" s="8"/>
    </row>
    <row r="15" spans="1:108" ht="16.5">
      <c r="A15" s="159" t="s">
        <v>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</row>
    <row r="16" spans="36:58" s="12" customFormat="1" ht="16.5">
      <c r="AJ16" s="13"/>
      <c r="AM16" s="13"/>
      <c r="AV16" s="14"/>
      <c r="AW16" s="14"/>
      <c r="AX16" s="14"/>
      <c r="BA16" s="14" t="s">
        <v>61</v>
      </c>
      <c r="BB16" s="160" t="s">
        <v>199</v>
      </c>
      <c r="BC16" s="160"/>
      <c r="BD16" s="160"/>
      <c r="BE16" s="160"/>
      <c r="BF16" s="12" t="s">
        <v>5</v>
      </c>
    </row>
    <row r="18" spans="93:108" ht="15">
      <c r="CO18" s="155" t="s">
        <v>17</v>
      </c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</row>
    <row r="19" spans="91:108" ht="15" customHeight="1">
      <c r="CM19" s="11" t="s">
        <v>42</v>
      </c>
      <c r="CO19" s="165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7"/>
    </row>
    <row r="20" spans="36:108" ht="15" customHeight="1">
      <c r="AJ20" s="3"/>
      <c r="AK20" s="4" t="s">
        <v>2</v>
      </c>
      <c r="AL20" s="164" t="s">
        <v>201</v>
      </c>
      <c r="AM20" s="164"/>
      <c r="AN20" s="164"/>
      <c r="AO20" s="164"/>
      <c r="AP20" s="3" t="s">
        <v>2</v>
      </c>
      <c r="AQ20" s="3"/>
      <c r="AR20" s="3"/>
      <c r="AS20" s="164" t="s">
        <v>198</v>
      </c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8">
        <v>20</v>
      </c>
      <c r="BL20" s="168"/>
      <c r="BM20" s="168"/>
      <c r="BN20" s="168"/>
      <c r="BO20" s="169" t="s">
        <v>199</v>
      </c>
      <c r="BP20" s="169"/>
      <c r="BQ20" s="169"/>
      <c r="BR20" s="169"/>
      <c r="BS20" s="3" t="s">
        <v>3</v>
      </c>
      <c r="BT20" s="3"/>
      <c r="BU20" s="3"/>
      <c r="BY20" s="17"/>
      <c r="CM20" s="11" t="s">
        <v>18</v>
      </c>
      <c r="CO20" s="165" t="s">
        <v>200</v>
      </c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</row>
    <row r="21" spans="77:108" ht="15" customHeight="1">
      <c r="BY21" s="17"/>
      <c r="BZ21" s="17"/>
      <c r="CM21" s="11"/>
      <c r="CO21" s="165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7"/>
    </row>
    <row r="22" spans="77:108" ht="15" customHeight="1">
      <c r="BY22" s="17"/>
      <c r="BZ22" s="17"/>
      <c r="CM22" s="11"/>
      <c r="CO22" s="165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7"/>
    </row>
    <row r="23" spans="1:108" ht="15" customHeight="1">
      <c r="A23" s="5" t="s">
        <v>110</v>
      </c>
      <c r="AH23" s="170" t="s">
        <v>156</v>
      </c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Y23" s="17"/>
      <c r="CM23" s="11" t="s">
        <v>19</v>
      </c>
      <c r="CO23" s="165">
        <v>27766865</v>
      </c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7"/>
    </row>
    <row r="24" spans="1:108" ht="15" customHeight="1">
      <c r="A24" s="5" t="s">
        <v>111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Y24" s="17"/>
      <c r="BZ24" s="17"/>
      <c r="CM24" s="37"/>
      <c r="CO24" s="165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7"/>
    </row>
    <row r="25" spans="1:108" ht="15" customHeight="1">
      <c r="A25" s="5" t="s">
        <v>106</v>
      </c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Y25" s="17"/>
      <c r="BZ25" s="17"/>
      <c r="CM25" s="37"/>
      <c r="CO25" s="165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7"/>
    </row>
    <row r="26" spans="34:108" ht="21" customHeight="1"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Y26" s="17"/>
      <c r="BZ26" s="17"/>
      <c r="CM26" s="11"/>
      <c r="CO26" s="172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s="22" customFormat="1" ht="21" customHeight="1">
      <c r="A27" s="22" t="s">
        <v>62</v>
      </c>
      <c r="AH27" s="171" t="s">
        <v>157</v>
      </c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23"/>
      <c r="CM27" s="38"/>
      <c r="CO27" s="161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3"/>
    </row>
    <row r="28" spans="1:108" s="22" customFormat="1" ht="21" customHeight="1">
      <c r="A28" s="24" t="s">
        <v>21</v>
      </c>
      <c r="CM28" s="39" t="s">
        <v>20</v>
      </c>
      <c r="CO28" s="161" t="s">
        <v>177</v>
      </c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3"/>
    </row>
    <row r="29" spans="1:108" s="22" customFormat="1" ht="15">
      <c r="A29" s="24"/>
      <c r="BX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5" t="s">
        <v>104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6"/>
      <c r="AN30" s="6"/>
      <c r="AO30" s="6"/>
      <c r="AP30" s="6"/>
      <c r="AQ30" s="6"/>
      <c r="AR30" s="6"/>
      <c r="AS30" s="6"/>
      <c r="AT30" s="177" t="s">
        <v>158</v>
      </c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6"/>
      <c r="AN31" s="6"/>
      <c r="AO31" s="6"/>
      <c r="AP31" s="6"/>
      <c r="AQ31" s="6"/>
      <c r="AR31" s="6"/>
      <c r="AS31" s="6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15">
      <c r="A33" s="5" t="s">
        <v>63</v>
      </c>
      <c r="AM33" s="18"/>
      <c r="AN33" s="18"/>
      <c r="AO33" s="18"/>
      <c r="AP33" s="18"/>
      <c r="AQ33" s="18"/>
      <c r="AR33" s="18"/>
      <c r="AS33" s="18"/>
      <c r="AT33" s="178" t="s">
        <v>159</v>
      </c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112</v>
      </c>
      <c r="AM34" s="18"/>
      <c r="AN34" s="18"/>
      <c r="AO34" s="18"/>
      <c r="AP34" s="18"/>
      <c r="AQ34" s="18"/>
      <c r="AR34" s="18"/>
      <c r="AS34" s="1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106</v>
      </c>
      <c r="AM35" s="18"/>
      <c r="AN35" s="18"/>
      <c r="AO35" s="18"/>
      <c r="AP35" s="18"/>
      <c r="AQ35" s="18"/>
      <c r="AR35" s="18"/>
      <c r="AS35" s="1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76" t="s">
        <v>122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="175" customFormat="1" ht="15" customHeight="1">
      <c r="A40" s="175" t="s">
        <v>151</v>
      </c>
    </row>
    <row r="41" spans="1:108" s="67" customFormat="1" ht="24.75" customHeight="1">
      <c r="A41" s="175" t="s">
        <v>152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</row>
    <row r="42" spans="1:108" ht="19.5" customHeight="1">
      <c r="A42" s="175" t="s">
        <v>153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</row>
    <row r="43" spans="1:108" s="68" customFormat="1" ht="91.5" customHeight="1">
      <c r="A43" s="175" t="s">
        <v>154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</row>
    <row r="44" spans="1:108" ht="20.25" customHeight="1">
      <c r="A44" s="175" t="s">
        <v>155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</row>
    <row r="45" ht="3" customHeight="1"/>
  </sheetData>
  <sheetProtection/>
  <mergeCells count="38">
    <mergeCell ref="A44:DD44"/>
    <mergeCell ref="A42:DD42"/>
    <mergeCell ref="A37:DD37"/>
    <mergeCell ref="AT30:CM31"/>
    <mergeCell ref="AT33:CM35"/>
    <mergeCell ref="A43:DD43"/>
    <mergeCell ref="A40:IV40"/>
    <mergeCell ref="A41:DD41"/>
    <mergeCell ref="CO19:DD19"/>
    <mergeCell ref="CO21:DD21"/>
    <mergeCell ref="CO22:DD22"/>
    <mergeCell ref="CO23:DD23"/>
    <mergeCell ref="CO28:DD28"/>
    <mergeCell ref="AH23:BW25"/>
    <mergeCell ref="AH27:BV27"/>
    <mergeCell ref="CO26:DD26"/>
    <mergeCell ref="CO25:DD25"/>
    <mergeCell ref="CO24:DD24"/>
    <mergeCell ref="CM13:CP13"/>
    <mergeCell ref="CQ13:CT13"/>
    <mergeCell ref="A15:DD15"/>
    <mergeCell ref="BB16:BE16"/>
    <mergeCell ref="CO27:DD27"/>
    <mergeCell ref="AL20:AO20"/>
    <mergeCell ref="AS20:BJ20"/>
    <mergeCell ref="CO20:DD20"/>
    <mergeCell ref="BK20:BN20"/>
    <mergeCell ref="BO20:BR20"/>
    <mergeCell ref="BE10:DD10"/>
    <mergeCell ref="BE8:DD8"/>
    <mergeCell ref="BE9:DD9"/>
    <mergeCell ref="BE11:BX11"/>
    <mergeCell ref="BY12:DD12"/>
    <mergeCell ref="CO18:DD18"/>
    <mergeCell ref="BE12:BX12"/>
    <mergeCell ref="BY11:DD11"/>
    <mergeCell ref="BN13:BQ13"/>
    <mergeCell ref="BU13:CL13"/>
  </mergeCells>
  <printOptions/>
  <pageMargins left="0.7" right="0.7" top="0.75" bottom="0.75" header="0.3" footer="0.3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68" sqref="BU68:DD6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84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</row>
    <row r="3" ht="7.5" customHeight="1"/>
    <row r="4" spans="1:108" ht="15">
      <c r="A4" s="187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9"/>
      <c r="BU4" s="187" t="s">
        <v>6</v>
      </c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9"/>
    </row>
    <row r="5" spans="1:108" s="3" customFormat="1" ht="15" customHeight="1">
      <c r="A5" s="30"/>
      <c r="B5" s="190" t="s">
        <v>7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1"/>
      <c r="BU5" s="202">
        <f>BU7+BU13</f>
        <v>17860653.52</v>
      </c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4"/>
    </row>
    <row r="6" spans="1:108" ht="15">
      <c r="A6" s="10"/>
      <c r="B6" s="185" t="s">
        <v>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6"/>
      <c r="BU6" s="194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6"/>
    </row>
    <row r="7" spans="1:108" ht="30" customHeight="1">
      <c r="A7" s="31"/>
      <c r="B7" s="179" t="s">
        <v>114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80"/>
      <c r="BU7" s="194">
        <v>11502973.94</v>
      </c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6"/>
    </row>
    <row r="8" spans="1:108" ht="15">
      <c r="A8" s="10"/>
      <c r="B8" s="192" t="s">
        <v>8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3"/>
      <c r="BU8" s="194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6"/>
    </row>
    <row r="9" spans="1:108" ht="45" customHeight="1">
      <c r="A9" s="31"/>
      <c r="B9" s="179" t="s">
        <v>123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80"/>
      <c r="BU9" s="181">
        <v>11502973.94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</row>
    <row r="10" spans="1:108" ht="45" customHeight="1">
      <c r="A10" s="31"/>
      <c r="B10" s="179" t="s">
        <v>115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80"/>
      <c r="BU10" s="181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</row>
    <row r="11" spans="1:108" ht="45" customHeight="1">
      <c r="A11" s="31"/>
      <c r="B11" s="179" t="s">
        <v>116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80"/>
      <c r="BU11" s="181">
        <v>0</v>
      </c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3"/>
    </row>
    <row r="12" spans="1:108" ht="30" customHeight="1">
      <c r="A12" s="31"/>
      <c r="B12" s="179" t="s">
        <v>117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80"/>
      <c r="BU12" s="181">
        <v>3383106.24</v>
      </c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3"/>
    </row>
    <row r="13" spans="1:108" ht="30" customHeight="1">
      <c r="A13" s="31"/>
      <c r="B13" s="179" t="s">
        <v>118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80"/>
      <c r="BU13" s="181">
        <f>2012998.96+4344680.62</f>
        <v>6357679.58</v>
      </c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3"/>
    </row>
    <row r="14" spans="1:108" ht="15">
      <c r="A14" s="32"/>
      <c r="B14" s="192" t="s">
        <v>8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3"/>
      <c r="BU14" s="181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3"/>
    </row>
    <row r="15" spans="1:108" ht="30" customHeight="1">
      <c r="A15" s="31"/>
      <c r="B15" s="179" t="s">
        <v>27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80"/>
      <c r="BU15" s="181">
        <v>2012998.96</v>
      </c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3"/>
    </row>
    <row r="16" spans="1:108" ht="15">
      <c r="A16" s="31"/>
      <c r="B16" s="179" t="s">
        <v>28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80"/>
      <c r="BU16" s="181">
        <v>357261.79</v>
      </c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3"/>
    </row>
    <row r="17" spans="1:108" s="3" customFormat="1" ht="15" customHeight="1">
      <c r="A17" s="30"/>
      <c r="B17" s="190" t="s">
        <v>96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1"/>
      <c r="BU17" s="197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9"/>
    </row>
    <row r="18" spans="1:108" ht="15">
      <c r="A18" s="10"/>
      <c r="B18" s="185" t="s">
        <v>1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6"/>
      <c r="BU18" s="181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3"/>
    </row>
    <row r="19" spans="1:108" ht="30" customHeight="1">
      <c r="A19" s="33"/>
      <c r="B19" s="200" t="s">
        <v>119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1"/>
      <c r="BU19" s="194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6"/>
    </row>
    <row r="20" spans="1:108" ht="30" customHeight="1">
      <c r="A20" s="31"/>
      <c r="B20" s="179" t="s">
        <v>120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80"/>
      <c r="BU20" s="194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6"/>
    </row>
    <row r="21" spans="1:108" ht="15" customHeight="1">
      <c r="A21" s="34"/>
      <c r="B21" s="192" t="s">
        <v>8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3"/>
      <c r="BU21" s="194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6"/>
    </row>
    <row r="22" spans="1:108" ht="15" customHeight="1">
      <c r="A22" s="31"/>
      <c r="B22" s="179" t="s">
        <v>9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80"/>
      <c r="BU22" s="181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3"/>
    </row>
    <row r="23" spans="1:108" ht="15" customHeight="1">
      <c r="A23" s="31"/>
      <c r="B23" s="179" t="s">
        <v>10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80"/>
      <c r="BU23" s="181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15" customHeight="1">
      <c r="A24" s="31"/>
      <c r="B24" s="179" t="s">
        <v>103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80"/>
      <c r="BU24" s="181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3"/>
    </row>
    <row r="25" spans="1:108" ht="15" customHeight="1">
      <c r="A25" s="31"/>
      <c r="B25" s="179" t="s">
        <v>11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80"/>
      <c r="BU25" s="181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3"/>
    </row>
    <row r="26" spans="1:108" ht="15" customHeight="1">
      <c r="A26" s="31"/>
      <c r="B26" s="179" t="s">
        <v>12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80"/>
      <c r="BU26" s="181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3"/>
    </row>
    <row r="27" spans="1:108" ht="15" customHeight="1">
      <c r="A27" s="31"/>
      <c r="B27" s="179" t="s">
        <v>13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80"/>
      <c r="BU27" s="181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3"/>
    </row>
    <row r="28" spans="1:108" ht="30" customHeight="1">
      <c r="A28" s="31"/>
      <c r="B28" s="179" t="s">
        <v>65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80"/>
      <c r="BU28" s="181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3"/>
    </row>
    <row r="29" spans="1:108" ht="30" customHeight="1">
      <c r="A29" s="31"/>
      <c r="B29" s="179" t="s">
        <v>99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80"/>
      <c r="BU29" s="181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3"/>
    </row>
    <row r="30" spans="1:108" ht="15" customHeight="1">
      <c r="A30" s="31"/>
      <c r="B30" s="179" t="s">
        <v>66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80"/>
      <c r="BU30" s="181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3"/>
    </row>
    <row r="31" spans="1:108" ht="15" customHeight="1">
      <c r="A31" s="31"/>
      <c r="B31" s="179" t="s">
        <v>67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80"/>
      <c r="BU31" s="181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3"/>
    </row>
    <row r="32" spans="1:108" ht="45" customHeight="1">
      <c r="A32" s="31"/>
      <c r="B32" s="179" t="s">
        <v>68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80"/>
      <c r="BU32" s="181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3"/>
    </row>
    <row r="33" spans="1:108" ht="13.5" customHeight="1">
      <c r="A33" s="34"/>
      <c r="B33" s="192" t="s">
        <v>8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3"/>
      <c r="BU33" s="181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3"/>
    </row>
    <row r="34" spans="1:108" ht="15" customHeight="1">
      <c r="A34" s="31"/>
      <c r="B34" s="179" t="s">
        <v>69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80"/>
      <c r="BU34" s="181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3"/>
    </row>
    <row r="35" spans="1:108" ht="15" customHeight="1">
      <c r="A35" s="31"/>
      <c r="B35" s="179" t="s">
        <v>70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80"/>
      <c r="BU35" s="181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3"/>
    </row>
    <row r="36" spans="1:108" ht="15" customHeight="1">
      <c r="A36" s="31"/>
      <c r="B36" s="179" t="s">
        <v>64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80"/>
      <c r="BU36" s="181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3"/>
    </row>
    <row r="37" spans="1:108" ht="15" customHeight="1">
      <c r="A37" s="31"/>
      <c r="B37" s="179" t="s">
        <v>71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80"/>
      <c r="BU37" s="181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3"/>
    </row>
    <row r="38" spans="1:108" ht="15" customHeight="1">
      <c r="A38" s="31"/>
      <c r="B38" s="179" t="s">
        <v>72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80"/>
      <c r="BU38" s="181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3"/>
    </row>
    <row r="39" spans="1:108" ht="15" customHeight="1">
      <c r="A39" s="31"/>
      <c r="B39" s="179" t="s">
        <v>73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80"/>
      <c r="BU39" s="181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3"/>
    </row>
    <row r="40" spans="1:108" ht="30" customHeight="1">
      <c r="A40" s="31"/>
      <c r="B40" s="179" t="s">
        <v>74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80"/>
      <c r="BU40" s="181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3"/>
    </row>
    <row r="41" spans="1:108" ht="30" customHeight="1">
      <c r="A41" s="31"/>
      <c r="B41" s="179" t="s">
        <v>98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80"/>
      <c r="BU41" s="181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3"/>
    </row>
    <row r="42" spans="1:108" ht="15" customHeight="1">
      <c r="A42" s="31"/>
      <c r="B42" s="179" t="s">
        <v>75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80"/>
      <c r="BU42" s="181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3"/>
    </row>
    <row r="43" spans="1:108" ht="15" customHeight="1">
      <c r="A43" s="31"/>
      <c r="B43" s="179" t="s">
        <v>76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80"/>
      <c r="BU43" s="181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3"/>
    </row>
    <row r="44" spans="1:108" s="3" customFormat="1" ht="15" customHeight="1">
      <c r="A44" s="30"/>
      <c r="B44" s="190" t="s">
        <v>97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1"/>
      <c r="BU44" s="197">
        <f>BU47+BU62</f>
        <v>286139.57999999996</v>
      </c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9"/>
    </row>
    <row r="45" spans="1:108" ht="15" customHeight="1">
      <c r="A45" s="35"/>
      <c r="B45" s="185" t="s">
        <v>1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6"/>
      <c r="BU45" s="181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3"/>
    </row>
    <row r="46" spans="1:108" ht="15" customHeight="1">
      <c r="A46" s="31"/>
      <c r="B46" s="179" t="s">
        <v>77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80"/>
      <c r="BU46" s="181">
        <f>BU53</f>
        <v>206311.91999999998</v>
      </c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3"/>
    </row>
    <row r="47" spans="1:108" ht="30" customHeight="1">
      <c r="A47" s="31"/>
      <c r="B47" s="179" t="s">
        <v>121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80"/>
      <c r="BU47" s="181">
        <f>BU49+BU50+BU52+BU53+BU54+BU58</f>
        <v>286139.57999999996</v>
      </c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3"/>
    </row>
    <row r="48" spans="1:108" ht="15" customHeight="1">
      <c r="A48" s="34"/>
      <c r="B48" s="192" t="s">
        <v>8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3"/>
      <c r="BU48" s="194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6"/>
    </row>
    <row r="49" spans="1:108" ht="15" customHeight="1">
      <c r="A49" s="31"/>
      <c r="B49" s="179" t="s">
        <v>84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80"/>
      <c r="BU49" s="181">
        <v>23955</v>
      </c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3"/>
    </row>
    <row r="50" spans="1:108" ht="15" customHeight="1">
      <c r="A50" s="31"/>
      <c r="B50" s="179" t="s">
        <v>43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80"/>
      <c r="BU50" s="181">
        <v>0</v>
      </c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3"/>
    </row>
    <row r="51" spans="1:108" ht="15" customHeight="1">
      <c r="A51" s="31"/>
      <c r="B51" s="179" t="s">
        <v>44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80"/>
      <c r="BU51" s="181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3"/>
    </row>
    <row r="52" spans="1:108" ht="15" customHeight="1">
      <c r="A52" s="31"/>
      <c r="B52" s="179" t="s">
        <v>45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80"/>
      <c r="BU52" s="181">
        <v>0</v>
      </c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3"/>
    </row>
    <row r="53" spans="1:108" ht="15" customHeight="1">
      <c r="A53" s="31"/>
      <c r="B53" s="179" t="s">
        <v>46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80"/>
      <c r="BU53" s="181">
        <f>138600+67711.92</f>
        <v>206311.91999999998</v>
      </c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3"/>
    </row>
    <row r="54" spans="1:108" ht="15" customHeight="1">
      <c r="A54" s="31"/>
      <c r="B54" s="179" t="s">
        <v>47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80"/>
      <c r="BU54" s="181">
        <v>55872.66</v>
      </c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3"/>
    </row>
    <row r="55" spans="1:108" ht="15" customHeight="1">
      <c r="A55" s="31"/>
      <c r="B55" s="179" t="s">
        <v>48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80"/>
      <c r="BU55" s="181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3"/>
    </row>
    <row r="56" spans="1:108" ht="15" customHeight="1">
      <c r="A56" s="31"/>
      <c r="B56" s="179" t="s">
        <v>78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80"/>
      <c r="BU56" s="181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3"/>
    </row>
    <row r="57" spans="1:108" ht="15" customHeight="1">
      <c r="A57" s="31"/>
      <c r="B57" s="179" t="s">
        <v>100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80"/>
      <c r="BU57" s="181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3"/>
    </row>
    <row r="58" spans="1:108" ht="15" customHeight="1">
      <c r="A58" s="31"/>
      <c r="B58" s="179" t="s">
        <v>79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80"/>
      <c r="BU58" s="181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3"/>
    </row>
    <row r="59" spans="1:108" ht="15" customHeight="1">
      <c r="A59" s="31"/>
      <c r="B59" s="179" t="s">
        <v>80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80"/>
      <c r="BU59" s="181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3"/>
    </row>
    <row r="60" spans="1:108" ht="15" customHeight="1">
      <c r="A60" s="31"/>
      <c r="B60" s="179" t="s">
        <v>81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80"/>
      <c r="BU60" s="181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3"/>
    </row>
    <row r="61" spans="1:108" ht="15" customHeight="1">
      <c r="A61" s="31"/>
      <c r="B61" s="179" t="s">
        <v>82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80"/>
      <c r="BU61" s="181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3"/>
    </row>
    <row r="62" spans="1:108" ht="45" customHeight="1">
      <c r="A62" s="31"/>
      <c r="B62" s="179" t="s">
        <v>83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80"/>
      <c r="BU62" s="181">
        <f>BU69+BU73+BU64+BU67</f>
        <v>0</v>
      </c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3"/>
    </row>
    <row r="63" spans="1:108" ht="15" customHeight="1">
      <c r="A63" s="36"/>
      <c r="B63" s="192" t="s">
        <v>8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3"/>
      <c r="BU63" s="181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3"/>
    </row>
    <row r="64" spans="1:108" ht="15" customHeight="1">
      <c r="A64" s="31"/>
      <c r="B64" s="179" t="s">
        <v>85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80"/>
      <c r="BU64" s="181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3"/>
    </row>
    <row r="65" spans="1:108" ht="15" customHeight="1">
      <c r="A65" s="31"/>
      <c r="B65" s="179" t="s">
        <v>49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80"/>
      <c r="BU65" s="181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3"/>
    </row>
    <row r="66" spans="1:108" ht="15" customHeight="1">
      <c r="A66" s="31"/>
      <c r="B66" s="179" t="s">
        <v>50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80"/>
      <c r="BU66" s="181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3"/>
    </row>
    <row r="67" spans="1:108" ht="15" customHeight="1">
      <c r="A67" s="31"/>
      <c r="B67" s="179" t="s">
        <v>51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80"/>
      <c r="BU67" s="181">
        <v>0</v>
      </c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3"/>
    </row>
    <row r="68" spans="1:108" ht="15" customHeight="1">
      <c r="A68" s="31"/>
      <c r="B68" s="179" t="s">
        <v>52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80"/>
      <c r="BU68" s="181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3"/>
    </row>
    <row r="69" spans="1:108" ht="15" customHeight="1">
      <c r="A69" s="31"/>
      <c r="B69" s="179" t="s">
        <v>53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80"/>
      <c r="BU69" s="181">
        <v>0</v>
      </c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3"/>
    </row>
    <row r="70" spans="1:108" ht="15" customHeight="1">
      <c r="A70" s="31"/>
      <c r="B70" s="179" t="s">
        <v>54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80"/>
      <c r="BU70" s="181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3"/>
    </row>
    <row r="71" spans="1:108" ht="15" customHeight="1">
      <c r="A71" s="31"/>
      <c r="B71" s="179" t="s">
        <v>86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80"/>
      <c r="BU71" s="181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3"/>
    </row>
    <row r="72" spans="1:108" ht="15" customHeight="1">
      <c r="A72" s="31"/>
      <c r="B72" s="179" t="s">
        <v>101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80"/>
      <c r="BU72" s="181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3"/>
    </row>
    <row r="73" spans="1:108" ht="15" customHeight="1">
      <c r="A73" s="31"/>
      <c r="B73" s="179" t="s">
        <v>87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80"/>
      <c r="BU73" s="181">
        <v>0</v>
      </c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3"/>
    </row>
    <row r="74" spans="1:108" ht="15" customHeight="1">
      <c r="A74" s="31"/>
      <c r="B74" s="179" t="s">
        <v>88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80"/>
      <c r="BU74" s="181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3"/>
    </row>
    <row r="75" spans="1:108" ht="15" customHeight="1">
      <c r="A75" s="31"/>
      <c r="B75" s="179" t="s">
        <v>89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80"/>
      <c r="BU75" s="181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3"/>
    </row>
    <row r="76" spans="1:108" ht="15" customHeight="1">
      <c r="A76" s="31"/>
      <c r="B76" s="179" t="s">
        <v>90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80"/>
      <c r="BU76" s="181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3"/>
    </row>
  </sheetData>
  <sheetProtection/>
  <mergeCells count="147"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31:BT31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4:BT74"/>
    <mergeCell ref="BU74:DD74"/>
    <mergeCell ref="B71:BT71"/>
    <mergeCell ref="BU71:DD71"/>
    <mergeCell ref="B62:BT62"/>
    <mergeCell ref="B64:BT64"/>
    <mergeCell ref="BU64:DD64"/>
    <mergeCell ref="BU62:DD62"/>
    <mergeCell ref="BU63:DD63"/>
    <mergeCell ref="B63:BT63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:DD5"/>
    <mergeCell ref="BU6:DD6"/>
    <mergeCell ref="BU7:DD7"/>
    <mergeCell ref="BU8:DD8"/>
    <mergeCell ref="B50:BT50"/>
    <mergeCell ref="BU50:DD50"/>
    <mergeCell ref="BU40:DD40"/>
    <mergeCell ref="B41:BT41"/>
    <mergeCell ref="BU41:DD41"/>
    <mergeCell ref="B45:BT45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U44:DD44"/>
    <mergeCell ref="BU45:DD45"/>
    <mergeCell ref="B43:BT43"/>
    <mergeCell ref="BU43:DD43"/>
    <mergeCell ref="B44:BT44"/>
    <mergeCell ref="B42:BT42"/>
    <mergeCell ref="BU36:DD36"/>
    <mergeCell ref="B37:BT37"/>
    <mergeCell ref="BU37:DD37"/>
    <mergeCell ref="B38:BT38"/>
    <mergeCell ref="BU38:DD38"/>
    <mergeCell ref="BU42:DD42"/>
    <mergeCell ref="B36:BT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5:BT35"/>
    <mergeCell ref="BU35:DD35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277"/>
  <sheetViews>
    <sheetView tabSelected="1" view="pageBreakPreview" zoomScale="115" zoomScaleSheetLayoutView="115" zoomScalePageLayoutView="0" workbookViewId="0" topLeftCell="A234">
      <selection activeCell="G4" sqref="G4"/>
    </sheetView>
  </sheetViews>
  <sheetFormatPr defaultColWidth="9.00390625" defaultRowHeight="12.75"/>
  <cols>
    <col min="1" max="1" width="55.25390625" style="0" customWidth="1"/>
    <col min="2" max="2" width="12.125" style="0" customWidth="1"/>
    <col min="3" max="3" width="14.75390625" style="0" customWidth="1"/>
    <col min="4" max="4" width="12.125" style="0" customWidth="1"/>
    <col min="5" max="5" width="16.00390625" style="121" customWidth="1"/>
    <col min="6" max="6" width="12.625" style="70" customWidth="1"/>
    <col min="7" max="7" width="10.125" style="70" bestFit="1" customWidth="1"/>
    <col min="8" max="8" width="12.75390625" style="70" bestFit="1" customWidth="1"/>
    <col min="9" max="9" width="10.375" style="70" bestFit="1" customWidth="1"/>
    <col min="10" max="37" width="9.125" style="70" customWidth="1"/>
  </cols>
  <sheetData>
    <row r="1" spans="1:5" ht="16.5">
      <c r="A1" s="206"/>
      <c r="B1" s="206"/>
      <c r="C1" s="206"/>
      <c r="D1" s="206"/>
      <c r="E1" s="214"/>
    </row>
    <row r="2" spans="1:5" ht="15" thickBot="1">
      <c r="A2" s="219" t="s">
        <v>125</v>
      </c>
      <c r="B2" s="219"/>
      <c r="C2" s="219"/>
      <c r="D2" s="207"/>
      <c r="E2" s="215"/>
    </row>
    <row r="3" spans="1:5" ht="96">
      <c r="A3" s="48" t="s">
        <v>0</v>
      </c>
      <c r="B3" s="49" t="s">
        <v>126</v>
      </c>
      <c r="C3" s="49" t="s">
        <v>127</v>
      </c>
      <c r="D3" s="49" t="s">
        <v>128</v>
      </c>
      <c r="E3" s="109" t="s">
        <v>91</v>
      </c>
    </row>
    <row r="4" spans="1:5" ht="28.5">
      <c r="A4" s="98" t="s">
        <v>55</v>
      </c>
      <c r="B4" s="42"/>
      <c r="C4" s="42"/>
      <c r="D4" s="40" t="s">
        <v>22</v>
      </c>
      <c r="E4" s="110">
        <v>36581.65</v>
      </c>
    </row>
    <row r="5" spans="1:7" ht="15">
      <c r="A5" s="101" t="s">
        <v>23</v>
      </c>
      <c r="B5" s="84"/>
      <c r="C5" s="84"/>
      <c r="D5" s="85" t="s">
        <v>22</v>
      </c>
      <c r="E5" s="111">
        <f>E7+E8+E15+E10+E9</f>
        <v>16381864.49</v>
      </c>
      <c r="G5" s="124"/>
    </row>
    <row r="6" spans="1:5" ht="15">
      <c r="A6" s="99" t="s">
        <v>8</v>
      </c>
      <c r="B6" s="84"/>
      <c r="C6" s="84"/>
      <c r="D6" s="85" t="s">
        <v>22</v>
      </c>
      <c r="E6" s="112"/>
    </row>
    <row r="7" spans="1:9" ht="38.25">
      <c r="A7" s="90" t="s">
        <v>171</v>
      </c>
      <c r="B7" s="84"/>
      <c r="C7" s="84"/>
      <c r="D7" s="85" t="s">
        <v>22</v>
      </c>
      <c r="E7" s="113">
        <f>E24+E46</f>
        <v>14705272</v>
      </c>
      <c r="I7" s="71"/>
    </row>
    <row r="8" spans="1:5" ht="15">
      <c r="A8" s="100" t="s">
        <v>129</v>
      </c>
      <c r="B8" s="84"/>
      <c r="C8" s="84"/>
      <c r="D8" s="85"/>
      <c r="E8" s="114">
        <f>E83+E90+E151+E157+E231+E207+E110+E236+E161+E225+E166+E241</f>
        <v>692452</v>
      </c>
    </row>
    <row r="9" spans="1:5" ht="15">
      <c r="A9" s="125" t="s">
        <v>141</v>
      </c>
      <c r="B9" s="126"/>
      <c r="C9" s="126"/>
      <c r="D9" s="127"/>
      <c r="E9" s="148">
        <v>0</v>
      </c>
    </row>
    <row r="10" spans="1:10" ht="85.5">
      <c r="A10" s="125" t="s">
        <v>130</v>
      </c>
      <c r="B10" s="126"/>
      <c r="C10" s="126"/>
      <c r="D10" s="127" t="s">
        <v>22</v>
      </c>
      <c r="E10" s="128">
        <f>E12+E13+E14</f>
        <v>984140.49</v>
      </c>
      <c r="J10" s="72"/>
    </row>
    <row r="11" spans="1:5" ht="15">
      <c r="A11" s="98" t="s">
        <v>8</v>
      </c>
      <c r="B11" s="42"/>
      <c r="C11" s="42"/>
      <c r="D11" s="40" t="s">
        <v>22</v>
      </c>
      <c r="E11" s="107"/>
    </row>
    <row r="12" spans="1:5" ht="15">
      <c r="A12" s="98" t="s">
        <v>183</v>
      </c>
      <c r="B12" s="42"/>
      <c r="C12" s="42"/>
      <c r="D12" s="40" t="s">
        <v>22</v>
      </c>
      <c r="E12" s="129">
        <v>259909.64</v>
      </c>
    </row>
    <row r="13" spans="1:5" ht="15">
      <c r="A13" s="98" t="s">
        <v>184</v>
      </c>
      <c r="B13" s="42"/>
      <c r="C13" s="42"/>
      <c r="D13" s="40" t="s">
        <v>22</v>
      </c>
      <c r="E13" s="129">
        <v>62160</v>
      </c>
    </row>
    <row r="14" spans="1:5" ht="15">
      <c r="A14" s="98" t="s">
        <v>185</v>
      </c>
      <c r="B14" s="42"/>
      <c r="C14" s="42"/>
      <c r="D14" s="40"/>
      <c r="E14" s="129">
        <f>698652.5-36581.65</f>
        <v>662070.85</v>
      </c>
    </row>
    <row r="15" spans="1:5" ht="28.5" hidden="1">
      <c r="A15" s="99" t="s">
        <v>169</v>
      </c>
      <c r="B15" s="86"/>
      <c r="C15" s="86"/>
      <c r="D15" s="85" t="s">
        <v>22</v>
      </c>
      <c r="E15" s="114"/>
    </row>
    <row r="16" spans="1:5" ht="15" hidden="1">
      <c r="A16" s="98" t="s">
        <v>8</v>
      </c>
      <c r="B16" s="42"/>
      <c r="C16" s="42"/>
      <c r="D16" s="40" t="s">
        <v>22</v>
      </c>
      <c r="E16" s="107"/>
    </row>
    <row r="17" spans="1:5" ht="15" hidden="1">
      <c r="A17" s="98"/>
      <c r="B17" s="42"/>
      <c r="C17" s="42"/>
      <c r="D17" s="40"/>
      <c r="E17" s="107"/>
    </row>
    <row r="18" spans="1:5" ht="15" hidden="1">
      <c r="A18" s="98" t="s">
        <v>92</v>
      </c>
      <c r="B18" s="42"/>
      <c r="C18" s="42"/>
      <c r="D18" s="40" t="s">
        <v>22</v>
      </c>
      <c r="E18" s="106"/>
    </row>
    <row r="19" spans="1:5" ht="15" hidden="1">
      <c r="A19" s="98"/>
      <c r="B19" s="42"/>
      <c r="C19" s="42"/>
      <c r="D19" s="40"/>
      <c r="E19" s="106"/>
    </row>
    <row r="20" spans="1:5" ht="28.5" hidden="1">
      <c r="A20" s="98" t="s">
        <v>56</v>
      </c>
      <c r="B20" s="42"/>
      <c r="C20" s="42"/>
      <c r="D20" s="40" t="s">
        <v>22</v>
      </c>
      <c r="E20" s="107"/>
    </row>
    <row r="21" spans="1:8" ht="15">
      <c r="A21" s="101" t="s">
        <v>24</v>
      </c>
      <c r="B21" s="84"/>
      <c r="C21" s="84"/>
      <c r="D21" s="85">
        <v>900</v>
      </c>
      <c r="E21" s="114">
        <f>E24+E46+E59+E83+E90+E151+E157+E236+E231+E110+E207+E161+E166+E225+E241</f>
        <v>16418446.14</v>
      </c>
      <c r="F21" s="124"/>
      <c r="G21" s="124"/>
      <c r="H21" s="124"/>
    </row>
    <row r="22" spans="1:5" ht="15">
      <c r="A22" s="50" t="s">
        <v>8</v>
      </c>
      <c r="B22" s="42"/>
      <c r="C22" s="42"/>
      <c r="D22" s="40"/>
      <c r="E22" s="107"/>
    </row>
    <row r="23" spans="1:37" s="59" customFormat="1" ht="41.25" customHeight="1">
      <c r="A23" s="90" t="s">
        <v>171</v>
      </c>
      <c r="B23" s="91" t="s">
        <v>179</v>
      </c>
      <c r="C23" s="57"/>
      <c r="D23" s="66" t="s">
        <v>22</v>
      </c>
      <c r="E23" s="114">
        <f>E24+E46</f>
        <v>14705272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5" ht="25.5">
      <c r="A24" s="52" t="s">
        <v>178</v>
      </c>
      <c r="B24" s="42"/>
      <c r="C24" s="143">
        <v>1210521010</v>
      </c>
      <c r="D24" s="43" t="s">
        <v>22</v>
      </c>
      <c r="E24" s="144">
        <f>SUM(E25+E30+E42)</f>
        <v>2537302</v>
      </c>
    </row>
    <row r="25" spans="1:5" ht="15">
      <c r="A25" s="51" t="s">
        <v>29</v>
      </c>
      <c r="B25" s="44"/>
      <c r="C25" s="45"/>
      <c r="D25" s="46">
        <v>210</v>
      </c>
      <c r="E25" s="116">
        <f>SUM(E27+E28+E29)</f>
        <v>1281962</v>
      </c>
    </row>
    <row r="26" spans="1:5" ht="15">
      <c r="A26" s="51" t="s">
        <v>1</v>
      </c>
      <c r="B26" s="42"/>
      <c r="C26" s="42"/>
      <c r="D26" s="41"/>
      <c r="E26" s="107"/>
    </row>
    <row r="27" spans="1:5" ht="15">
      <c r="A27" s="51" t="s">
        <v>30</v>
      </c>
      <c r="B27" s="44"/>
      <c r="C27" s="45"/>
      <c r="D27" s="46">
        <v>211</v>
      </c>
      <c r="E27" s="107">
        <v>984149</v>
      </c>
    </row>
    <row r="28" spans="1:5" ht="15">
      <c r="A28" s="53" t="s">
        <v>31</v>
      </c>
      <c r="B28" s="44"/>
      <c r="C28" s="45"/>
      <c r="D28" s="46">
        <v>212</v>
      </c>
      <c r="E28" s="107">
        <v>600</v>
      </c>
    </row>
    <row r="29" spans="1:5" ht="15">
      <c r="A29" s="51" t="s">
        <v>132</v>
      </c>
      <c r="B29" s="44"/>
      <c r="C29" s="45"/>
      <c r="D29" s="46">
        <v>213</v>
      </c>
      <c r="E29" s="107">
        <v>297213</v>
      </c>
    </row>
    <row r="30" spans="1:5" ht="15">
      <c r="A30" s="51" t="s">
        <v>40</v>
      </c>
      <c r="B30" s="44"/>
      <c r="C30" s="45"/>
      <c r="D30" s="46">
        <v>220</v>
      </c>
      <c r="E30" s="116">
        <f>SUM(E32+E34+E36+E37+E41+E44)</f>
        <v>1255340</v>
      </c>
    </row>
    <row r="31" spans="1:5" ht="15">
      <c r="A31" s="51" t="s">
        <v>1</v>
      </c>
      <c r="B31" s="44"/>
      <c r="C31" s="45"/>
      <c r="D31" s="46"/>
      <c r="E31" s="107"/>
    </row>
    <row r="32" spans="1:5" ht="15">
      <c r="A32" s="51" t="s">
        <v>32</v>
      </c>
      <c r="B32" s="44"/>
      <c r="C32" s="45"/>
      <c r="D32" s="46">
        <v>221</v>
      </c>
      <c r="E32" s="107">
        <v>18867</v>
      </c>
    </row>
    <row r="33" spans="1:5" ht="15" hidden="1">
      <c r="A33" s="51" t="s">
        <v>33</v>
      </c>
      <c r="B33" s="44"/>
      <c r="C33" s="45"/>
      <c r="D33" s="46">
        <v>222</v>
      </c>
      <c r="E33" s="107"/>
    </row>
    <row r="34" spans="1:5" ht="15">
      <c r="A34" s="51" t="s">
        <v>34</v>
      </c>
      <c r="B34" s="44"/>
      <c r="C34" s="45"/>
      <c r="D34" s="46">
        <v>223</v>
      </c>
      <c r="E34" s="107">
        <v>662704</v>
      </c>
    </row>
    <row r="35" spans="1:5" ht="15" hidden="1">
      <c r="A35" s="51" t="s">
        <v>35</v>
      </c>
      <c r="B35" s="44"/>
      <c r="C35" s="45"/>
      <c r="D35" s="46">
        <v>224</v>
      </c>
      <c r="E35" s="107"/>
    </row>
    <row r="36" spans="1:5" ht="15">
      <c r="A36" s="51" t="s">
        <v>36</v>
      </c>
      <c r="B36" s="44"/>
      <c r="C36" s="45"/>
      <c r="D36" s="46">
        <v>225</v>
      </c>
      <c r="E36" s="107">
        <v>159307</v>
      </c>
    </row>
    <row r="37" spans="1:5" ht="15">
      <c r="A37" s="51" t="s">
        <v>37</v>
      </c>
      <c r="B37" s="44"/>
      <c r="C37" s="45"/>
      <c r="D37" s="46">
        <v>226</v>
      </c>
      <c r="E37" s="107">
        <v>92912</v>
      </c>
    </row>
    <row r="38" spans="1:5" ht="15" hidden="1">
      <c r="A38" s="51" t="s">
        <v>57</v>
      </c>
      <c r="B38" s="44"/>
      <c r="C38" s="45"/>
      <c r="D38" s="46">
        <v>260</v>
      </c>
      <c r="E38" s="106"/>
    </row>
    <row r="39" spans="1:5" ht="15" hidden="1">
      <c r="A39" s="51" t="s">
        <v>1</v>
      </c>
      <c r="B39" s="44"/>
      <c r="C39" s="45"/>
      <c r="D39" s="46"/>
      <c r="E39" s="107"/>
    </row>
    <row r="40" spans="1:5" ht="1.5" customHeight="1" hidden="1">
      <c r="A40" s="51" t="s">
        <v>58</v>
      </c>
      <c r="B40" s="44"/>
      <c r="C40" s="45"/>
      <c r="D40" s="46">
        <v>262</v>
      </c>
      <c r="E40" s="107"/>
    </row>
    <row r="41" spans="1:5" ht="15">
      <c r="A41" s="51" t="s">
        <v>59</v>
      </c>
      <c r="B41" s="44"/>
      <c r="C41" s="45"/>
      <c r="D41" s="46">
        <v>290</v>
      </c>
      <c r="E41" s="107">
        <v>321550</v>
      </c>
    </row>
    <row r="42" spans="1:5" ht="15" hidden="1">
      <c r="A42" s="51" t="s">
        <v>133</v>
      </c>
      <c r="B42" s="44"/>
      <c r="C42" s="45"/>
      <c r="D42" s="46">
        <v>300</v>
      </c>
      <c r="E42" s="106">
        <f>E45</f>
        <v>0</v>
      </c>
    </row>
    <row r="43" spans="1:5" ht="15" hidden="1">
      <c r="A43" s="51" t="s">
        <v>1</v>
      </c>
      <c r="B43" s="44"/>
      <c r="C43" s="45"/>
      <c r="D43" s="46"/>
      <c r="E43" s="107"/>
    </row>
    <row r="44" spans="1:5" ht="15" hidden="1">
      <c r="A44" s="51" t="s">
        <v>38</v>
      </c>
      <c r="B44" s="44"/>
      <c r="C44" s="45"/>
      <c r="D44" s="46">
        <v>310</v>
      </c>
      <c r="E44" s="107">
        <v>0</v>
      </c>
    </row>
    <row r="45" spans="1:5" ht="15" hidden="1">
      <c r="A45" s="51" t="s">
        <v>39</v>
      </c>
      <c r="B45" s="44"/>
      <c r="C45" s="45"/>
      <c r="D45" s="46">
        <v>340</v>
      </c>
      <c r="E45" s="107">
        <v>0</v>
      </c>
    </row>
    <row r="46" spans="1:37" s="59" customFormat="1" ht="57.75" customHeight="1">
      <c r="A46" s="90" t="s">
        <v>180</v>
      </c>
      <c r="B46" s="92" t="s">
        <v>189</v>
      </c>
      <c r="C46" s="93">
        <v>1210376210</v>
      </c>
      <c r="D46" s="58"/>
      <c r="E46" s="114">
        <f>SUM(E47)</f>
        <v>12167970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1:5" ht="15">
      <c r="A47" s="51" t="s">
        <v>29</v>
      </c>
      <c r="B47" s="44"/>
      <c r="C47" s="45"/>
      <c r="D47" s="46">
        <v>210</v>
      </c>
      <c r="E47" s="106">
        <f>SUM(E49+E50+E55+E51)</f>
        <v>12167970</v>
      </c>
    </row>
    <row r="48" spans="1:5" ht="15">
      <c r="A48" s="51" t="s">
        <v>1</v>
      </c>
      <c r="B48" s="42"/>
      <c r="C48" s="42"/>
      <c r="D48" s="41"/>
      <c r="E48" s="107"/>
    </row>
    <row r="49" spans="1:5" ht="15">
      <c r="A49" s="51" t="s">
        <v>30</v>
      </c>
      <c r="B49" s="44"/>
      <c r="C49" s="45"/>
      <c r="D49" s="46">
        <v>211</v>
      </c>
      <c r="E49" s="107">
        <v>9151487</v>
      </c>
    </row>
    <row r="50" spans="1:5" ht="15">
      <c r="A50" s="51" t="s">
        <v>132</v>
      </c>
      <c r="B50" s="44"/>
      <c r="C50" s="45"/>
      <c r="D50" s="46">
        <v>213</v>
      </c>
      <c r="E50" s="107">
        <v>2763749</v>
      </c>
    </row>
    <row r="51" spans="1:5" ht="15">
      <c r="A51" s="51" t="s">
        <v>40</v>
      </c>
      <c r="B51" s="44"/>
      <c r="C51" s="45"/>
      <c r="D51" s="46">
        <v>220</v>
      </c>
      <c r="E51" s="107">
        <f>E54+E53</f>
        <v>153877</v>
      </c>
    </row>
    <row r="52" spans="1:5" ht="15">
      <c r="A52" s="51" t="s">
        <v>1</v>
      </c>
      <c r="B52" s="44"/>
      <c r="C52" s="45"/>
      <c r="D52" s="46"/>
      <c r="E52" s="107"/>
    </row>
    <row r="53" spans="1:5" ht="15">
      <c r="A53" s="51" t="s">
        <v>32</v>
      </c>
      <c r="B53" s="44"/>
      <c r="C53" s="45"/>
      <c r="D53" s="46">
        <v>221</v>
      </c>
      <c r="E53" s="107">
        <v>125496</v>
      </c>
    </row>
    <row r="54" spans="1:5" ht="15">
      <c r="A54" s="51" t="s">
        <v>37</v>
      </c>
      <c r="B54" s="44"/>
      <c r="C54" s="45"/>
      <c r="D54" s="46">
        <v>226</v>
      </c>
      <c r="E54" s="107">
        <v>28381</v>
      </c>
    </row>
    <row r="55" spans="1:5" ht="15">
      <c r="A55" s="51" t="s">
        <v>133</v>
      </c>
      <c r="B55" s="44"/>
      <c r="C55" s="45"/>
      <c r="D55" s="46">
        <v>300</v>
      </c>
      <c r="E55" s="106">
        <f>SUM(E57+E58)</f>
        <v>98857</v>
      </c>
    </row>
    <row r="56" spans="1:5" ht="15">
      <c r="A56" s="51" t="s">
        <v>1</v>
      </c>
      <c r="B56" s="44"/>
      <c r="C56" s="45"/>
      <c r="D56" s="46"/>
      <c r="E56" s="107"/>
    </row>
    <row r="57" spans="1:5" ht="15">
      <c r="A57" s="51" t="s">
        <v>38</v>
      </c>
      <c r="B57" s="44"/>
      <c r="C57" s="45"/>
      <c r="D57" s="46">
        <v>310</v>
      </c>
      <c r="E57" s="107">
        <v>75000</v>
      </c>
    </row>
    <row r="58" spans="1:5" ht="15">
      <c r="A58" s="51" t="s">
        <v>39</v>
      </c>
      <c r="B58" s="44"/>
      <c r="C58" s="45"/>
      <c r="D58" s="46">
        <v>340</v>
      </c>
      <c r="E58" s="107">
        <v>23857</v>
      </c>
    </row>
    <row r="59" spans="1:37" s="59" customFormat="1" ht="12.75">
      <c r="A59" s="216" t="s">
        <v>167</v>
      </c>
      <c r="B59" s="217" t="s">
        <v>168</v>
      </c>
      <c r="C59" s="218"/>
      <c r="D59" s="218"/>
      <c r="E59" s="208">
        <f>E61+E65+E71</f>
        <v>1020722.14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</row>
    <row r="60" spans="1:37" s="59" customFormat="1" ht="12.75">
      <c r="A60" s="216"/>
      <c r="B60" s="217"/>
      <c r="C60" s="218"/>
      <c r="D60" s="218"/>
      <c r="E60" s="208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</row>
    <row r="61" spans="1:5" ht="15">
      <c r="A61" s="51" t="s">
        <v>29</v>
      </c>
      <c r="B61" s="44"/>
      <c r="C61" s="45"/>
      <c r="D61" s="46">
        <v>210</v>
      </c>
      <c r="E61" s="106">
        <f>SUM(E63+E64)</f>
        <v>492156</v>
      </c>
    </row>
    <row r="62" spans="1:5" ht="15">
      <c r="A62" s="51" t="s">
        <v>1</v>
      </c>
      <c r="B62" s="42"/>
      <c r="C62" s="42"/>
      <c r="D62" s="41"/>
      <c r="E62" s="107"/>
    </row>
    <row r="63" spans="1:5" ht="15">
      <c r="A63" s="51" t="s">
        <v>30</v>
      </c>
      <c r="B63" s="44"/>
      <c r="C63" s="45"/>
      <c r="D63" s="46">
        <v>211</v>
      </c>
      <c r="E63" s="107">
        <f>378000</f>
        <v>378000</v>
      </c>
    </row>
    <row r="64" spans="1:5" ht="15">
      <c r="A64" s="51" t="s">
        <v>132</v>
      </c>
      <c r="B64" s="44"/>
      <c r="C64" s="45"/>
      <c r="D64" s="46">
        <v>213</v>
      </c>
      <c r="E64" s="107">
        <v>114156</v>
      </c>
    </row>
    <row r="65" spans="1:5" ht="15">
      <c r="A65" s="51" t="s">
        <v>40</v>
      </c>
      <c r="B65" s="44"/>
      <c r="C65" s="45"/>
      <c r="D65" s="46">
        <v>220</v>
      </c>
      <c r="E65" s="107">
        <f>E67+E69+E68+E70</f>
        <v>361469.64</v>
      </c>
    </row>
    <row r="66" spans="1:5" ht="15">
      <c r="A66" s="51" t="s">
        <v>1</v>
      </c>
      <c r="B66" s="44"/>
      <c r="C66" s="45"/>
      <c r="D66" s="46"/>
      <c r="E66" s="107"/>
    </row>
    <row r="67" spans="1:5" ht="15">
      <c r="A67" s="51" t="s">
        <v>34</v>
      </c>
      <c r="B67" s="44"/>
      <c r="C67" s="45"/>
      <c r="D67" s="46">
        <v>223</v>
      </c>
      <c r="E67" s="107">
        <v>259909.64</v>
      </c>
    </row>
    <row r="68" spans="1:5" ht="15">
      <c r="A68" s="51" t="s">
        <v>36</v>
      </c>
      <c r="B68" s="138"/>
      <c r="C68" s="45"/>
      <c r="D68" s="46">
        <v>225</v>
      </c>
      <c r="E68" s="107">
        <v>9000</v>
      </c>
    </row>
    <row r="69" spans="1:5" ht="15">
      <c r="A69" s="51" t="s">
        <v>37</v>
      </c>
      <c r="B69" s="44"/>
      <c r="C69" s="45"/>
      <c r="D69" s="46">
        <v>226</v>
      </c>
      <c r="E69" s="107">
        <f>30400+62160</f>
        <v>92560</v>
      </c>
    </row>
    <row r="70" spans="1:5" ht="15">
      <c r="A70" s="51" t="s">
        <v>59</v>
      </c>
      <c r="B70" s="44"/>
      <c r="C70" s="45"/>
      <c r="D70" s="46">
        <v>290</v>
      </c>
      <c r="E70" s="107">
        <v>0</v>
      </c>
    </row>
    <row r="71" spans="1:5" ht="15">
      <c r="A71" s="51" t="s">
        <v>133</v>
      </c>
      <c r="B71" s="44"/>
      <c r="C71" s="45"/>
      <c r="D71" s="46">
        <v>300</v>
      </c>
      <c r="E71" s="107">
        <f>E73+E74</f>
        <v>167096.5</v>
      </c>
    </row>
    <row r="72" spans="1:5" ht="15">
      <c r="A72" s="51" t="s">
        <v>1</v>
      </c>
      <c r="B72" s="44"/>
      <c r="C72" s="45"/>
      <c r="D72" s="46"/>
      <c r="E72" s="107"/>
    </row>
    <row r="73" spans="1:5" ht="15">
      <c r="A73" s="51" t="s">
        <v>38</v>
      </c>
      <c r="B73" s="44"/>
      <c r="C73" s="45"/>
      <c r="D73" s="46">
        <v>310</v>
      </c>
      <c r="E73" s="107">
        <v>138000</v>
      </c>
    </row>
    <row r="74" spans="1:5" ht="15">
      <c r="A74" s="51" t="s">
        <v>39</v>
      </c>
      <c r="B74" s="44"/>
      <c r="C74" s="45"/>
      <c r="D74" s="46">
        <v>340</v>
      </c>
      <c r="E74" s="107">
        <v>29096.5</v>
      </c>
    </row>
    <row r="75" spans="1:5" ht="15">
      <c r="A75" s="88" t="s">
        <v>172</v>
      </c>
      <c r="B75" s="97" t="s">
        <v>135</v>
      </c>
      <c r="C75" s="42"/>
      <c r="D75" s="40"/>
      <c r="E75" s="118">
        <f>E83+E90+E151+E157+E161+E231+E236+E166+E225</f>
        <v>674902</v>
      </c>
    </row>
    <row r="76" spans="1:37" s="59" customFormat="1" ht="25.5" hidden="1">
      <c r="A76" s="60" t="s">
        <v>148</v>
      </c>
      <c r="B76" s="61"/>
      <c r="C76" s="62">
        <v>3700000</v>
      </c>
      <c r="D76" s="62"/>
      <c r="E76" s="117">
        <f>E77+E80</f>
        <v>0</v>
      </c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</row>
    <row r="77" spans="1:5" ht="15" hidden="1">
      <c r="A77" s="51" t="s">
        <v>40</v>
      </c>
      <c r="B77" s="44"/>
      <c r="C77" s="45"/>
      <c r="D77" s="46">
        <v>220</v>
      </c>
      <c r="E77" s="106">
        <f>E79</f>
        <v>0</v>
      </c>
    </row>
    <row r="78" spans="1:5" ht="15" hidden="1">
      <c r="A78" s="51" t="s">
        <v>1</v>
      </c>
      <c r="B78" s="44"/>
      <c r="C78" s="45"/>
      <c r="D78" s="46"/>
      <c r="E78" s="107"/>
    </row>
    <row r="79" spans="1:5" ht="15" hidden="1">
      <c r="A79" s="51" t="s">
        <v>36</v>
      </c>
      <c r="B79" s="44"/>
      <c r="C79" s="45"/>
      <c r="D79" s="46">
        <v>225</v>
      </c>
      <c r="E79" s="107"/>
    </row>
    <row r="80" spans="1:5" ht="15" hidden="1">
      <c r="A80" s="51" t="s">
        <v>133</v>
      </c>
      <c r="B80" s="44"/>
      <c r="C80" s="45"/>
      <c r="D80" s="46">
        <v>300</v>
      </c>
      <c r="E80" s="106">
        <f>E82</f>
        <v>0</v>
      </c>
    </row>
    <row r="81" spans="1:5" ht="15" hidden="1">
      <c r="A81" s="51" t="s">
        <v>1</v>
      </c>
      <c r="B81" s="44"/>
      <c r="C81" s="45"/>
      <c r="D81" s="46"/>
      <c r="E81" s="107"/>
    </row>
    <row r="82" spans="1:5" ht="15" hidden="1">
      <c r="A82" s="51" t="s">
        <v>39</v>
      </c>
      <c r="B82" s="44"/>
      <c r="C82" s="45"/>
      <c r="D82" s="46">
        <v>340</v>
      </c>
      <c r="E82" s="107">
        <v>0</v>
      </c>
    </row>
    <row r="83" spans="1:37" s="59" customFormat="1" ht="15">
      <c r="A83" s="94" t="s">
        <v>181</v>
      </c>
      <c r="B83" s="103" t="s">
        <v>135</v>
      </c>
      <c r="C83" s="104">
        <v>1210921100</v>
      </c>
      <c r="D83" s="62"/>
      <c r="E83" s="105">
        <f>E84+E87</f>
        <v>470992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1:5" ht="15">
      <c r="A84" s="51" t="s">
        <v>40</v>
      </c>
      <c r="B84" s="44"/>
      <c r="C84" s="45"/>
      <c r="D84" s="46">
        <v>220</v>
      </c>
      <c r="E84" s="106">
        <f>E86</f>
        <v>470992</v>
      </c>
    </row>
    <row r="85" spans="1:5" ht="15">
      <c r="A85" s="51" t="s">
        <v>1</v>
      </c>
      <c r="B85" s="44"/>
      <c r="C85" s="45"/>
      <c r="D85" s="46"/>
      <c r="E85" s="107"/>
    </row>
    <row r="86" spans="1:5" ht="15">
      <c r="A86" s="51" t="s">
        <v>37</v>
      </c>
      <c r="B86" s="44"/>
      <c r="C86" s="45"/>
      <c r="D86" s="46">
        <v>226</v>
      </c>
      <c r="E86" s="107">
        <v>470992</v>
      </c>
    </row>
    <row r="87" spans="1:5" ht="15" hidden="1">
      <c r="A87" s="51" t="s">
        <v>133</v>
      </c>
      <c r="B87" s="44"/>
      <c r="C87" s="45"/>
      <c r="D87" s="46">
        <v>300</v>
      </c>
      <c r="E87" s="106">
        <f>E89</f>
        <v>0</v>
      </c>
    </row>
    <row r="88" spans="1:5" ht="15" hidden="1">
      <c r="A88" s="51" t="s">
        <v>1</v>
      </c>
      <c r="B88" s="44"/>
      <c r="C88" s="45"/>
      <c r="D88" s="46"/>
      <c r="E88" s="107"/>
    </row>
    <row r="89" spans="1:5" ht="15" hidden="1">
      <c r="A89" s="51" t="s">
        <v>39</v>
      </c>
      <c r="B89" s="44"/>
      <c r="C89" s="45"/>
      <c r="D89" s="46">
        <v>340</v>
      </c>
      <c r="E89" s="107"/>
    </row>
    <row r="90" spans="1:37" s="59" customFormat="1" ht="51.75" customHeight="1" hidden="1">
      <c r="A90" s="94" t="s">
        <v>193</v>
      </c>
      <c r="B90" s="103" t="s">
        <v>135</v>
      </c>
      <c r="C90" s="104">
        <v>1211921150</v>
      </c>
      <c r="D90" s="62"/>
      <c r="E90" s="105">
        <f>E91</f>
        <v>0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</row>
    <row r="91" spans="1:5" ht="15" hidden="1">
      <c r="A91" s="51" t="s">
        <v>40</v>
      </c>
      <c r="B91" s="44"/>
      <c r="C91" s="45"/>
      <c r="D91" s="46">
        <v>220</v>
      </c>
      <c r="E91" s="106">
        <f>E93</f>
        <v>0</v>
      </c>
    </row>
    <row r="92" spans="1:5" ht="15" hidden="1">
      <c r="A92" s="51" t="s">
        <v>1</v>
      </c>
      <c r="B92" s="44"/>
      <c r="C92" s="45"/>
      <c r="D92" s="46"/>
      <c r="E92" s="107"/>
    </row>
    <row r="93" spans="1:5" ht="15" hidden="1">
      <c r="A93" s="51" t="s">
        <v>36</v>
      </c>
      <c r="B93" s="44"/>
      <c r="C93" s="45"/>
      <c r="D93" s="46">
        <v>225</v>
      </c>
      <c r="E93" s="107">
        <v>0</v>
      </c>
    </row>
    <row r="94" spans="1:5" ht="15" hidden="1">
      <c r="A94" s="51" t="s">
        <v>133</v>
      </c>
      <c r="B94" s="44"/>
      <c r="C94" s="45"/>
      <c r="D94" s="46">
        <v>300</v>
      </c>
      <c r="E94" s="106"/>
    </row>
    <row r="95" spans="1:5" ht="15" hidden="1">
      <c r="A95" s="51" t="s">
        <v>1</v>
      </c>
      <c r="B95" s="44"/>
      <c r="C95" s="45"/>
      <c r="D95" s="46"/>
      <c r="E95" s="107"/>
    </row>
    <row r="96" spans="1:5" ht="15" hidden="1">
      <c r="A96" s="51" t="s">
        <v>39</v>
      </c>
      <c r="B96" s="44"/>
      <c r="C96" s="45"/>
      <c r="D96" s="46">
        <v>340</v>
      </c>
      <c r="E96" s="107"/>
    </row>
    <row r="97" spans="1:37" s="59" customFormat="1" ht="25.5" hidden="1">
      <c r="A97" s="60" t="s">
        <v>136</v>
      </c>
      <c r="B97" s="61"/>
      <c r="C97" s="62">
        <v>7950101</v>
      </c>
      <c r="D97" s="62"/>
      <c r="E97" s="117">
        <f>E98</f>
        <v>0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</row>
    <row r="98" spans="1:5" ht="15" hidden="1">
      <c r="A98" s="51" t="s">
        <v>133</v>
      </c>
      <c r="B98" s="44"/>
      <c r="C98" s="45"/>
      <c r="D98" s="46">
        <v>300</v>
      </c>
      <c r="E98" s="106">
        <f>SUM(E100+E101)</f>
        <v>0</v>
      </c>
    </row>
    <row r="99" spans="1:5" ht="15" hidden="1">
      <c r="A99" s="51" t="s">
        <v>1</v>
      </c>
      <c r="B99" s="44"/>
      <c r="C99" s="45"/>
      <c r="D99" s="46"/>
      <c r="E99" s="107"/>
    </row>
    <row r="100" spans="1:5" ht="15" hidden="1">
      <c r="A100" s="51" t="s">
        <v>38</v>
      </c>
      <c r="B100" s="44"/>
      <c r="C100" s="45"/>
      <c r="D100" s="46">
        <v>310</v>
      </c>
      <c r="E100" s="107"/>
    </row>
    <row r="101" spans="1:5" ht="15" hidden="1">
      <c r="A101" s="51" t="s">
        <v>39</v>
      </c>
      <c r="B101" s="44"/>
      <c r="C101" s="45"/>
      <c r="D101" s="46">
        <v>340</v>
      </c>
      <c r="E101" s="107"/>
    </row>
    <row r="102" spans="1:37" s="59" customFormat="1" ht="26.25" hidden="1">
      <c r="A102" s="63" t="s">
        <v>147</v>
      </c>
      <c r="B102" s="61"/>
      <c r="C102" s="62">
        <v>7953000</v>
      </c>
      <c r="D102" s="62"/>
      <c r="E102" s="117">
        <f>E103+E107</f>
        <v>0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5" ht="15" hidden="1">
      <c r="A103" s="51" t="s">
        <v>40</v>
      </c>
      <c r="B103" s="44"/>
      <c r="C103" s="45"/>
      <c r="D103" s="46">
        <v>220</v>
      </c>
      <c r="E103" s="106">
        <f>E106</f>
        <v>0</v>
      </c>
    </row>
    <row r="104" spans="1:5" ht="15" hidden="1">
      <c r="A104" s="51" t="s">
        <v>1</v>
      </c>
      <c r="B104" s="44"/>
      <c r="C104" s="45"/>
      <c r="D104" s="46"/>
      <c r="E104" s="107"/>
    </row>
    <row r="105" spans="1:5" ht="15" hidden="1">
      <c r="A105" s="51" t="s">
        <v>36</v>
      </c>
      <c r="B105" s="44"/>
      <c r="C105" s="45"/>
      <c r="D105" s="46">
        <v>225</v>
      </c>
      <c r="E105" s="107"/>
    </row>
    <row r="106" spans="1:5" ht="15" hidden="1">
      <c r="A106" s="51" t="s">
        <v>37</v>
      </c>
      <c r="B106" s="44"/>
      <c r="C106" s="45"/>
      <c r="D106" s="46">
        <v>226</v>
      </c>
      <c r="E106" s="107"/>
    </row>
    <row r="107" spans="1:5" ht="15" hidden="1">
      <c r="A107" s="51" t="s">
        <v>133</v>
      </c>
      <c r="B107" s="44"/>
      <c r="C107" s="45"/>
      <c r="D107" s="46">
        <v>300</v>
      </c>
      <c r="E107" s="106">
        <f>E109</f>
        <v>0</v>
      </c>
    </row>
    <row r="108" spans="1:5" ht="15" hidden="1">
      <c r="A108" s="51" t="s">
        <v>1</v>
      </c>
      <c r="B108" s="44"/>
      <c r="C108" s="45"/>
      <c r="D108" s="46"/>
      <c r="E108" s="107"/>
    </row>
    <row r="109" spans="1:5" ht="15" hidden="1">
      <c r="A109" s="51" t="s">
        <v>39</v>
      </c>
      <c r="B109" s="44"/>
      <c r="C109" s="45"/>
      <c r="D109" s="46">
        <v>340</v>
      </c>
      <c r="E109" s="107"/>
    </row>
    <row r="110" spans="1:37" s="59" customFormat="1" ht="27" hidden="1">
      <c r="A110" s="142" t="s">
        <v>187</v>
      </c>
      <c r="B110" s="103" t="s">
        <v>176</v>
      </c>
      <c r="C110" s="104">
        <v>1217115</v>
      </c>
      <c r="D110" s="62"/>
      <c r="E110" s="117">
        <f>E111+E115</f>
        <v>0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</row>
    <row r="111" spans="1:5" ht="15" hidden="1">
      <c r="A111" s="51" t="s">
        <v>40</v>
      </c>
      <c r="B111" s="44"/>
      <c r="C111" s="45"/>
      <c r="D111" s="46">
        <v>220</v>
      </c>
      <c r="E111" s="106">
        <f>E114</f>
        <v>0</v>
      </c>
    </row>
    <row r="112" spans="1:5" ht="15" hidden="1">
      <c r="A112" s="51" t="s">
        <v>1</v>
      </c>
      <c r="B112" s="44"/>
      <c r="C112" s="45"/>
      <c r="D112" s="46"/>
      <c r="E112" s="107"/>
    </row>
    <row r="113" spans="1:5" ht="15" hidden="1">
      <c r="A113" s="51" t="s">
        <v>36</v>
      </c>
      <c r="B113" s="44"/>
      <c r="C113" s="45"/>
      <c r="D113" s="46">
        <v>225</v>
      </c>
      <c r="E113" s="107"/>
    </row>
    <row r="114" spans="1:5" ht="15" hidden="1">
      <c r="A114" s="51" t="s">
        <v>37</v>
      </c>
      <c r="B114" s="44"/>
      <c r="C114" s="45"/>
      <c r="D114" s="46">
        <v>226</v>
      </c>
      <c r="E114" s="107">
        <v>0</v>
      </c>
    </row>
    <row r="115" spans="1:5" ht="15" hidden="1">
      <c r="A115" s="51" t="s">
        <v>133</v>
      </c>
      <c r="B115" s="44"/>
      <c r="C115" s="45"/>
      <c r="D115" s="46">
        <v>300</v>
      </c>
      <c r="E115" s="106">
        <f>E117</f>
        <v>0</v>
      </c>
    </row>
    <row r="116" spans="1:5" ht="15" hidden="1">
      <c r="A116" s="51" t="s">
        <v>1</v>
      </c>
      <c r="B116" s="44"/>
      <c r="C116" s="45"/>
      <c r="D116" s="46"/>
      <c r="E116" s="107"/>
    </row>
    <row r="117" spans="1:5" ht="15" hidden="1">
      <c r="A117" s="51" t="s">
        <v>39</v>
      </c>
      <c r="B117" s="44"/>
      <c r="C117" s="45"/>
      <c r="D117" s="46">
        <v>340</v>
      </c>
      <c r="E117" s="107">
        <v>0</v>
      </c>
    </row>
    <row r="118" spans="1:37" s="59" customFormat="1" ht="64.5" hidden="1">
      <c r="A118" s="56" t="s">
        <v>170</v>
      </c>
      <c r="B118" s="61"/>
      <c r="C118" s="62">
        <v>7122101</v>
      </c>
      <c r="D118" s="62"/>
      <c r="E118" s="117">
        <f>E119+E123</f>
        <v>0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</row>
    <row r="119" spans="1:5" ht="15" hidden="1">
      <c r="A119" s="51" t="s">
        <v>40</v>
      </c>
      <c r="B119" s="44"/>
      <c r="C119" s="45"/>
      <c r="D119" s="46">
        <v>220</v>
      </c>
      <c r="E119" s="106">
        <f>E122</f>
        <v>0</v>
      </c>
    </row>
    <row r="120" spans="1:5" ht="15" hidden="1">
      <c r="A120" s="51" t="s">
        <v>1</v>
      </c>
      <c r="B120" s="44"/>
      <c r="C120" s="45"/>
      <c r="D120" s="46"/>
      <c r="E120" s="107"/>
    </row>
    <row r="121" spans="1:5" ht="15" hidden="1">
      <c r="A121" s="51" t="s">
        <v>36</v>
      </c>
      <c r="B121" s="44"/>
      <c r="C121" s="45"/>
      <c r="D121" s="46">
        <v>225</v>
      </c>
      <c r="E121" s="107"/>
    </row>
    <row r="122" spans="1:5" ht="15" hidden="1">
      <c r="A122" s="51" t="s">
        <v>37</v>
      </c>
      <c r="B122" s="44"/>
      <c r="C122" s="45"/>
      <c r="D122" s="46">
        <v>226</v>
      </c>
      <c r="E122" s="107">
        <v>0</v>
      </c>
    </row>
    <row r="123" spans="1:5" ht="15" hidden="1">
      <c r="A123" s="51" t="s">
        <v>133</v>
      </c>
      <c r="B123" s="44"/>
      <c r="C123" s="45"/>
      <c r="D123" s="46">
        <v>300</v>
      </c>
      <c r="E123" s="106">
        <f>E125</f>
        <v>0</v>
      </c>
    </row>
    <row r="124" spans="1:5" ht="15" hidden="1">
      <c r="A124" s="51" t="s">
        <v>1</v>
      </c>
      <c r="B124" s="44"/>
      <c r="C124" s="45"/>
      <c r="D124" s="46"/>
      <c r="E124" s="107"/>
    </row>
    <row r="125" spans="1:5" ht="15" hidden="1">
      <c r="A125" s="51" t="s">
        <v>39</v>
      </c>
      <c r="B125" s="44"/>
      <c r="C125" s="45"/>
      <c r="D125" s="46">
        <v>340</v>
      </c>
      <c r="E125" s="107"/>
    </row>
    <row r="126" spans="1:37" s="59" customFormat="1" ht="51.75" hidden="1">
      <c r="A126" s="87" t="s">
        <v>131</v>
      </c>
      <c r="B126" s="61" t="s">
        <v>135</v>
      </c>
      <c r="C126" s="62">
        <v>4219901</v>
      </c>
      <c r="D126" s="62"/>
      <c r="E126" s="117">
        <f>E142</f>
        <v>0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</row>
    <row r="127" spans="1:5" ht="15" hidden="1">
      <c r="A127" s="51" t="s">
        <v>29</v>
      </c>
      <c r="B127" s="44"/>
      <c r="C127" s="45"/>
      <c r="D127" s="46">
        <v>210</v>
      </c>
      <c r="E127" s="106"/>
    </row>
    <row r="128" spans="1:5" ht="15" hidden="1">
      <c r="A128" s="51" t="s">
        <v>1</v>
      </c>
      <c r="B128" s="42"/>
      <c r="C128" s="42"/>
      <c r="D128" s="41"/>
      <c r="E128" s="107"/>
    </row>
    <row r="129" spans="1:5" ht="15" hidden="1">
      <c r="A129" s="51" t="s">
        <v>30</v>
      </c>
      <c r="B129" s="44"/>
      <c r="C129" s="45"/>
      <c r="D129" s="46">
        <v>211</v>
      </c>
      <c r="E129" s="107"/>
    </row>
    <row r="130" spans="1:5" ht="15" hidden="1">
      <c r="A130" s="53" t="s">
        <v>31</v>
      </c>
      <c r="B130" s="44"/>
      <c r="C130" s="45"/>
      <c r="D130" s="46">
        <v>212</v>
      </c>
      <c r="E130" s="107"/>
    </row>
    <row r="131" spans="1:5" ht="15" hidden="1">
      <c r="A131" s="51" t="s">
        <v>132</v>
      </c>
      <c r="B131" s="44"/>
      <c r="C131" s="45"/>
      <c r="D131" s="46">
        <v>213</v>
      </c>
      <c r="E131" s="107"/>
    </row>
    <row r="132" spans="1:5" ht="15" hidden="1">
      <c r="A132" s="51" t="s">
        <v>40</v>
      </c>
      <c r="B132" s="44"/>
      <c r="C132" s="45"/>
      <c r="D132" s="46">
        <v>220</v>
      </c>
      <c r="E132" s="106"/>
    </row>
    <row r="133" spans="1:5" ht="15" hidden="1">
      <c r="A133" s="51" t="s">
        <v>1</v>
      </c>
      <c r="B133" s="44"/>
      <c r="C133" s="45"/>
      <c r="D133" s="46"/>
      <c r="E133" s="107"/>
    </row>
    <row r="134" spans="1:5" ht="15" hidden="1">
      <c r="A134" s="51" t="s">
        <v>32</v>
      </c>
      <c r="B134" s="44"/>
      <c r="C134" s="45"/>
      <c r="D134" s="46">
        <v>221</v>
      </c>
      <c r="E134" s="107"/>
    </row>
    <row r="135" spans="1:5" ht="15" hidden="1">
      <c r="A135" s="51" t="s">
        <v>34</v>
      </c>
      <c r="B135" s="44"/>
      <c r="C135" s="45"/>
      <c r="D135" s="46">
        <v>223</v>
      </c>
      <c r="E135" s="107"/>
    </row>
    <row r="136" spans="1:5" ht="15" hidden="1">
      <c r="A136" s="51" t="s">
        <v>36</v>
      </c>
      <c r="B136" s="44"/>
      <c r="C136" s="45"/>
      <c r="D136" s="46">
        <v>225</v>
      </c>
      <c r="E136" s="107"/>
    </row>
    <row r="137" spans="1:5" ht="15" hidden="1">
      <c r="A137" s="51" t="s">
        <v>37</v>
      </c>
      <c r="B137" s="44"/>
      <c r="C137" s="45"/>
      <c r="D137" s="46">
        <v>226</v>
      </c>
      <c r="E137" s="107"/>
    </row>
    <row r="138" spans="1:5" ht="15" hidden="1">
      <c r="A138" s="51" t="s">
        <v>59</v>
      </c>
      <c r="B138" s="44"/>
      <c r="C138" s="45"/>
      <c r="D138" s="46">
        <v>290</v>
      </c>
      <c r="E138" s="107"/>
    </row>
    <row r="139" spans="1:5" ht="15" hidden="1">
      <c r="A139" s="51" t="s">
        <v>133</v>
      </c>
      <c r="B139" s="44"/>
      <c r="C139" s="45"/>
      <c r="D139" s="46">
        <v>300</v>
      </c>
      <c r="E139" s="106"/>
    </row>
    <row r="140" spans="1:5" ht="15" hidden="1">
      <c r="A140" s="51" t="s">
        <v>1</v>
      </c>
      <c r="B140" s="44"/>
      <c r="C140" s="45"/>
      <c r="D140" s="46"/>
      <c r="E140" s="107"/>
    </row>
    <row r="141" spans="1:5" ht="15" hidden="1">
      <c r="A141" s="51" t="s">
        <v>38</v>
      </c>
      <c r="B141" s="44"/>
      <c r="C141" s="45"/>
      <c r="D141" s="46">
        <v>310</v>
      </c>
      <c r="E141" s="107"/>
    </row>
    <row r="142" spans="1:5" ht="15" hidden="1">
      <c r="A142" s="51" t="s">
        <v>39</v>
      </c>
      <c r="B142" s="44"/>
      <c r="C142" s="45"/>
      <c r="D142" s="46">
        <v>340</v>
      </c>
      <c r="E142" s="107"/>
    </row>
    <row r="143" spans="1:5" ht="15" hidden="1">
      <c r="A143" s="51" t="s">
        <v>134</v>
      </c>
      <c r="B143" s="44"/>
      <c r="C143" s="46" t="s">
        <v>134</v>
      </c>
      <c r="D143" s="46"/>
      <c r="E143" s="107"/>
    </row>
    <row r="144" spans="1:5" ht="25.5" hidden="1">
      <c r="A144" s="51" t="s">
        <v>137</v>
      </c>
      <c r="B144" s="47" t="s">
        <v>138</v>
      </c>
      <c r="C144" s="45"/>
      <c r="D144" s="46"/>
      <c r="E144" s="107">
        <f>E145</f>
        <v>0</v>
      </c>
    </row>
    <row r="145" spans="1:37" s="59" customFormat="1" ht="25.5" hidden="1">
      <c r="A145" s="56" t="s">
        <v>139</v>
      </c>
      <c r="B145" s="57"/>
      <c r="C145" s="58">
        <v>5200900</v>
      </c>
      <c r="D145" s="58"/>
      <c r="E145" s="117">
        <f>E146</f>
        <v>0</v>
      </c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</row>
    <row r="146" spans="1:5" ht="15" hidden="1">
      <c r="A146" s="51" t="s">
        <v>29</v>
      </c>
      <c r="B146" s="44"/>
      <c r="C146" s="45"/>
      <c r="D146" s="46">
        <v>210</v>
      </c>
      <c r="E146" s="106">
        <f>SUM(E148+E149)</f>
        <v>0</v>
      </c>
    </row>
    <row r="147" spans="1:5" ht="15" hidden="1">
      <c r="A147" s="51" t="s">
        <v>1</v>
      </c>
      <c r="B147" s="42"/>
      <c r="C147" s="42"/>
      <c r="D147" s="41"/>
      <c r="E147" s="107"/>
    </row>
    <row r="148" spans="1:5" ht="15" hidden="1">
      <c r="A148" s="51" t="s">
        <v>30</v>
      </c>
      <c r="B148" s="44"/>
      <c r="C148" s="45"/>
      <c r="D148" s="46">
        <v>211</v>
      </c>
      <c r="E148" s="107">
        <v>0</v>
      </c>
    </row>
    <row r="149" spans="1:5" ht="15" hidden="1">
      <c r="A149" s="51" t="s">
        <v>132</v>
      </c>
      <c r="B149" s="44"/>
      <c r="C149" s="45"/>
      <c r="D149" s="46">
        <v>213</v>
      </c>
      <c r="E149" s="107">
        <v>0</v>
      </c>
    </row>
    <row r="150" spans="1:5" ht="15" hidden="1">
      <c r="A150" s="51" t="s">
        <v>134</v>
      </c>
      <c r="B150" s="44"/>
      <c r="C150" s="45"/>
      <c r="D150" s="46"/>
      <c r="E150" s="107"/>
    </row>
    <row r="151" spans="1:37" s="59" customFormat="1" ht="33" customHeight="1" hidden="1">
      <c r="A151" s="90" t="s">
        <v>173</v>
      </c>
      <c r="B151" s="95" t="s">
        <v>140</v>
      </c>
      <c r="C151" s="64"/>
      <c r="D151" s="65"/>
      <c r="E151" s="113">
        <f>E153</f>
        <v>0</v>
      </c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</row>
    <row r="152" spans="1:5" ht="151.5" customHeight="1" hidden="1">
      <c r="A152" s="89" t="s">
        <v>174</v>
      </c>
      <c r="B152" s="42"/>
      <c r="C152" s="96">
        <v>7137423</v>
      </c>
      <c r="D152" s="43"/>
      <c r="E152" s="115">
        <f>E153</f>
        <v>0</v>
      </c>
    </row>
    <row r="153" spans="1:5" ht="15" hidden="1">
      <c r="A153" s="51" t="s">
        <v>57</v>
      </c>
      <c r="B153" s="44"/>
      <c r="C153" s="45"/>
      <c r="D153" s="46">
        <v>260</v>
      </c>
      <c r="E153" s="106">
        <f>E155</f>
        <v>0</v>
      </c>
    </row>
    <row r="154" spans="1:5" ht="15" hidden="1">
      <c r="A154" s="51" t="s">
        <v>1</v>
      </c>
      <c r="B154" s="44"/>
      <c r="C154" s="45"/>
      <c r="D154" s="46"/>
      <c r="E154" s="107"/>
    </row>
    <row r="155" spans="1:5" ht="15" hidden="1">
      <c r="A155" s="51" t="s">
        <v>58</v>
      </c>
      <c r="B155" s="44"/>
      <c r="C155" s="45"/>
      <c r="D155" s="46">
        <v>262</v>
      </c>
      <c r="E155" s="107">
        <v>0</v>
      </c>
    </row>
    <row r="156" spans="1:5" ht="15" hidden="1">
      <c r="A156" s="51" t="s">
        <v>134</v>
      </c>
      <c r="B156" s="44"/>
      <c r="C156" s="45"/>
      <c r="D156" s="46"/>
      <c r="E156" s="107"/>
    </row>
    <row r="157" spans="1:37" s="59" customFormat="1" ht="44.25" customHeight="1">
      <c r="A157" s="102" t="s">
        <v>182</v>
      </c>
      <c r="B157" s="103" t="s">
        <v>135</v>
      </c>
      <c r="C157" s="104">
        <v>1211021120</v>
      </c>
      <c r="D157" s="62"/>
      <c r="E157" s="105">
        <f>E158</f>
        <v>67200</v>
      </c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</row>
    <row r="158" spans="1:5" ht="15">
      <c r="A158" s="51" t="s">
        <v>40</v>
      </c>
      <c r="B158" s="44"/>
      <c r="C158" s="45"/>
      <c r="D158" s="46">
        <v>220</v>
      </c>
      <c r="E158" s="106">
        <f>E160</f>
        <v>67200</v>
      </c>
    </row>
    <row r="159" spans="1:5" ht="15">
      <c r="A159" s="51" t="s">
        <v>1</v>
      </c>
      <c r="B159" s="44"/>
      <c r="C159" s="45"/>
      <c r="D159" s="46"/>
      <c r="E159" s="107"/>
    </row>
    <row r="160" spans="1:5" ht="15.75" customHeight="1">
      <c r="A160" s="51" t="s">
        <v>37</v>
      </c>
      <c r="B160" s="44"/>
      <c r="C160" s="45"/>
      <c r="D160" s="46">
        <v>226</v>
      </c>
      <c r="E160" s="107">
        <v>67200</v>
      </c>
    </row>
    <row r="161" spans="1:37" s="59" customFormat="1" ht="51">
      <c r="A161" s="56" t="s">
        <v>162</v>
      </c>
      <c r="B161" s="92" t="s">
        <v>176</v>
      </c>
      <c r="C161" s="93">
        <v>1212076240</v>
      </c>
      <c r="D161" s="58"/>
      <c r="E161" s="105">
        <f>E162</f>
        <v>136710</v>
      </c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</row>
    <row r="162" spans="1:5" ht="15">
      <c r="A162" s="51" t="s">
        <v>29</v>
      </c>
      <c r="B162" s="44"/>
      <c r="C162" s="45"/>
      <c r="D162" s="46">
        <v>210</v>
      </c>
      <c r="E162" s="106">
        <f>SUM(E164+E165)</f>
        <v>136710</v>
      </c>
    </row>
    <row r="163" spans="1:5" ht="15">
      <c r="A163" s="51" t="s">
        <v>1</v>
      </c>
      <c r="B163" s="42"/>
      <c r="C163" s="42"/>
      <c r="D163" s="41"/>
      <c r="E163" s="107"/>
    </row>
    <row r="164" spans="1:5" ht="15">
      <c r="A164" s="51" t="s">
        <v>30</v>
      </c>
      <c r="B164" s="44"/>
      <c r="C164" s="45"/>
      <c r="D164" s="46">
        <v>211</v>
      </c>
      <c r="E164" s="107">
        <v>105000</v>
      </c>
    </row>
    <row r="165" spans="1:5" ht="15">
      <c r="A165" s="51" t="s">
        <v>132</v>
      </c>
      <c r="B165" s="44"/>
      <c r="C165" s="45"/>
      <c r="D165" s="46">
        <v>213</v>
      </c>
      <c r="E165" s="107">
        <v>31710</v>
      </c>
    </row>
    <row r="166" spans="1:37" s="59" customFormat="1" ht="56.25" customHeight="1" hidden="1">
      <c r="A166" s="94" t="s">
        <v>192</v>
      </c>
      <c r="B166" s="103" t="s">
        <v>135</v>
      </c>
      <c r="C166" s="104">
        <v>9990021150</v>
      </c>
      <c r="D166" s="62"/>
      <c r="E166" s="105">
        <f>E167</f>
        <v>0</v>
      </c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</row>
    <row r="167" spans="1:5" ht="15" hidden="1">
      <c r="A167" s="51" t="s">
        <v>40</v>
      </c>
      <c r="B167" s="44"/>
      <c r="C167" s="45"/>
      <c r="D167" s="46">
        <v>220</v>
      </c>
      <c r="E167" s="106">
        <f>E169+E170</f>
        <v>0</v>
      </c>
    </row>
    <row r="168" spans="1:5" ht="15" hidden="1">
      <c r="A168" s="51" t="s">
        <v>1</v>
      </c>
      <c r="B168" s="44"/>
      <c r="C168" s="45"/>
      <c r="D168" s="46"/>
      <c r="E168" s="107"/>
    </row>
    <row r="169" spans="1:5" ht="15" hidden="1">
      <c r="A169" s="51" t="s">
        <v>36</v>
      </c>
      <c r="B169" s="44"/>
      <c r="C169" s="45"/>
      <c r="D169" s="46">
        <v>225</v>
      </c>
      <c r="E169" s="107">
        <v>0</v>
      </c>
    </row>
    <row r="170" spans="1:5" ht="15" hidden="1">
      <c r="A170" s="51" t="s">
        <v>38</v>
      </c>
      <c r="B170" s="44"/>
      <c r="C170" s="45"/>
      <c r="D170" s="46">
        <v>310</v>
      </c>
      <c r="E170" s="107">
        <v>0</v>
      </c>
    </row>
    <row r="171" spans="1:5" ht="15" hidden="1">
      <c r="A171" s="51" t="s">
        <v>57</v>
      </c>
      <c r="B171" s="44"/>
      <c r="C171" s="45"/>
      <c r="D171" s="46">
        <v>260</v>
      </c>
      <c r="E171" s="106"/>
    </row>
    <row r="172" spans="1:5" ht="15" hidden="1">
      <c r="A172" s="51" t="s">
        <v>1</v>
      </c>
      <c r="B172" s="44"/>
      <c r="C172" s="45"/>
      <c r="D172" s="46"/>
      <c r="E172" s="107"/>
    </row>
    <row r="173" spans="1:5" ht="15" hidden="1">
      <c r="A173" s="51" t="s">
        <v>58</v>
      </c>
      <c r="B173" s="44"/>
      <c r="C173" s="45"/>
      <c r="D173" s="46">
        <v>262</v>
      </c>
      <c r="E173" s="107"/>
    </row>
    <row r="174" spans="1:5" ht="25.5" hidden="1">
      <c r="A174" s="51" t="s">
        <v>93</v>
      </c>
      <c r="B174" s="44"/>
      <c r="C174" s="45"/>
      <c r="D174" s="46">
        <v>263</v>
      </c>
      <c r="E174" s="106"/>
    </row>
    <row r="175" spans="1:5" ht="15" hidden="1">
      <c r="A175" s="51" t="s">
        <v>59</v>
      </c>
      <c r="B175" s="44"/>
      <c r="C175" s="45"/>
      <c r="D175" s="46">
        <v>290</v>
      </c>
      <c r="E175" s="107"/>
    </row>
    <row r="176" spans="1:5" ht="15" hidden="1">
      <c r="A176" s="51" t="s">
        <v>133</v>
      </c>
      <c r="B176" s="44"/>
      <c r="C176" s="45"/>
      <c r="D176" s="46">
        <v>300</v>
      </c>
      <c r="E176" s="106"/>
    </row>
    <row r="177" spans="1:5" ht="15" hidden="1">
      <c r="A177" s="51" t="s">
        <v>1</v>
      </c>
      <c r="B177" s="44"/>
      <c r="C177" s="45"/>
      <c r="D177" s="46"/>
      <c r="E177" s="107"/>
    </row>
    <row r="178" spans="1:5" ht="15" hidden="1">
      <c r="A178" s="51" t="s">
        <v>38</v>
      </c>
      <c r="B178" s="44"/>
      <c r="C178" s="45"/>
      <c r="D178" s="46">
        <v>310</v>
      </c>
      <c r="E178" s="107"/>
    </row>
    <row r="179" spans="1:5" ht="15" hidden="1">
      <c r="A179" s="51" t="s">
        <v>39</v>
      </c>
      <c r="B179" s="44"/>
      <c r="C179" s="45"/>
      <c r="D179" s="46">
        <v>340</v>
      </c>
      <c r="E179" s="107"/>
    </row>
    <row r="180" spans="1:5" ht="15" hidden="1">
      <c r="A180" s="50" t="s">
        <v>141</v>
      </c>
      <c r="B180" s="40" t="s">
        <v>142</v>
      </c>
      <c r="C180" s="42"/>
      <c r="D180" s="40"/>
      <c r="E180" s="106"/>
    </row>
    <row r="181" spans="1:5" ht="15" hidden="1">
      <c r="A181" s="51" t="s">
        <v>29</v>
      </c>
      <c r="B181" s="44"/>
      <c r="C181" s="45"/>
      <c r="D181" s="46">
        <v>210</v>
      </c>
      <c r="E181" s="106"/>
    </row>
    <row r="182" spans="1:5" ht="15" hidden="1">
      <c r="A182" s="51" t="s">
        <v>1</v>
      </c>
      <c r="B182" s="42"/>
      <c r="C182" s="42"/>
      <c r="D182" s="41"/>
      <c r="E182" s="107"/>
    </row>
    <row r="183" spans="1:5" ht="15" hidden="1">
      <c r="A183" s="53" t="s">
        <v>31</v>
      </c>
      <c r="B183" s="44"/>
      <c r="C183" s="45"/>
      <c r="D183" s="46">
        <v>212</v>
      </c>
      <c r="E183" s="107"/>
    </row>
    <row r="184" spans="1:5" ht="15" hidden="1">
      <c r="A184" s="51" t="s">
        <v>40</v>
      </c>
      <c r="B184" s="44"/>
      <c r="C184" s="45"/>
      <c r="D184" s="46">
        <v>220</v>
      </c>
      <c r="E184" s="106"/>
    </row>
    <row r="185" spans="1:5" ht="15" hidden="1">
      <c r="A185" s="51" t="s">
        <v>1</v>
      </c>
      <c r="B185" s="44"/>
      <c r="C185" s="45"/>
      <c r="D185" s="46"/>
      <c r="E185" s="107"/>
    </row>
    <row r="186" spans="1:5" ht="15" hidden="1">
      <c r="A186" s="51" t="s">
        <v>32</v>
      </c>
      <c r="B186" s="44"/>
      <c r="C186" s="45"/>
      <c r="D186" s="46">
        <v>221</v>
      </c>
      <c r="E186" s="107"/>
    </row>
    <row r="187" spans="1:5" ht="15" hidden="1">
      <c r="A187" s="51" t="s">
        <v>33</v>
      </c>
      <c r="B187" s="44"/>
      <c r="C187" s="45"/>
      <c r="D187" s="46">
        <v>222</v>
      </c>
      <c r="E187" s="107"/>
    </row>
    <row r="188" spans="1:5" ht="15" hidden="1">
      <c r="A188" s="51" t="s">
        <v>34</v>
      </c>
      <c r="B188" s="44"/>
      <c r="C188" s="45"/>
      <c r="D188" s="46">
        <v>223</v>
      </c>
      <c r="E188" s="107"/>
    </row>
    <row r="189" spans="1:5" ht="15" hidden="1">
      <c r="A189" s="51" t="s">
        <v>35</v>
      </c>
      <c r="B189" s="44"/>
      <c r="C189" s="45"/>
      <c r="D189" s="46">
        <v>224</v>
      </c>
      <c r="E189" s="107"/>
    </row>
    <row r="190" spans="1:5" ht="15" hidden="1">
      <c r="A190" s="51" t="s">
        <v>36</v>
      </c>
      <c r="B190" s="44"/>
      <c r="C190" s="45"/>
      <c r="D190" s="46">
        <v>225</v>
      </c>
      <c r="E190" s="107"/>
    </row>
    <row r="191" spans="1:5" ht="15" hidden="1">
      <c r="A191" s="51" t="s">
        <v>37</v>
      </c>
      <c r="B191" s="44"/>
      <c r="C191" s="45"/>
      <c r="D191" s="46">
        <v>226</v>
      </c>
      <c r="E191" s="107"/>
    </row>
    <row r="192" spans="1:5" ht="15" hidden="1">
      <c r="A192" s="51" t="s">
        <v>57</v>
      </c>
      <c r="B192" s="44"/>
      <c r="C192" s="45"/>
      <c r="D192" s="46">
        <v>260</v>
      </c>
      <c r="E192" s="106"/>
    </row>
    <row r="193" spans="1:5" ht="15" hidden="1">
      <c r="A193" s="51" t="s">
        <v>1</v>
      </c>
      <c r="B193" s="44"/>
      <c r="C193" s="45"/>
      <c r="D193" s="46"/>
      <c r="E193" s="107"/>
    </row>
    <row r="194" spans="1:5" ht="15" hidden="1">
      <c r="A194" s="51" t="s">
        <v>58</v>
      </c>
      <c r="B194" s="44"/>
      <c r="C194" s="45"/>
      <c r="D194" s="46">
        <v>262</v>
      </c>
      <c r="E194" s="107"/>
    </row>
    <row r="195" spans="1:5" ht="25.5" hidden="1">
      <c r="A195" s="51" t="s">
        <v>93</v>
      </c>
      <c r="B195" s="44"/>
      <c r="C195" s="45"/>
      <c r="D195" s="46">
        <v>263</v>
      </c>
      <c r="E195" s="106"/>
    </row>
    <row r="196" spans="1:5" ht="15" hidden="1">
      <c r="A196" s="51" t="s">
        <v>59</v>
      </c>
      <c r="B196" s="44"/>
      <c r="C196" s="45"/>
      <c r="D196" s="46">
        <v>290</v>
      </c>
      <c r="E196" s="107"/>
    </row>
    <row r="197" spans="1:5" ht="15" hidden="1">
      <c r="A197" s="51" t="s">
        <v>133</v>
      </c>
      <c r="B197" s="44"/>
      <c r="C197" s="45"/>
      <c r="D197" s="46">
        <v>300</v>
      </c>
      <c r="E197" s="106"/>
    </row>
    <row r="198" spans="1:5" ht="15" hidden="1">
      <c r="A198" s="51" t="s">
        <v>1</v>
      </c>
      <c r="B198" s="44"/>
      <c r="C198" s="45"/>
      <c r="D198" s="46"/>
      <c r="E198" s="107"/>
    </row>
    <row r="199" spans="1:5" ht="15" hidden="1">
      <c r="A199" s="51" t="s">
        <v>38</v>
      </c>
      <c r="B199" s="44"/>
      <c r="C199" s="45"/>
      <c r="D199" s="46">
        <v>310</v>
      </c>
      <c r="E199" s="107"/>
    </row>
    <row r="200" spans="1:5" ht="15" hidden="1">
      <c r="A200" s="51" t="s">
        <v>39</v>
      </c>
      <c r="B200" s="44"/>
      <c r="C200" s="45"/>
      <c r="D200" s="46">
        <v>340</v>
      </c>
      <c r="E200" s="107"/>
    </row>
    <row r="201" spans="1:5" ht="15" hidden="1">
      <c r="A201" s="51" t="s">
        <v>143</v>
      </c>
      <c r="B201" s="44"/>
      <c r="C201" s="45"/>
      <c r="D201" s="46">
        <v>500</v>
      </c>
      <c r="E201" s="107"/>
    </row>
    <row r="202" spans="1:5" ht="15" hidden="1">
      <c r="A202" s="51" t="s">
        <v>1</v>
      </c>
      <c r="B202" s="44"/>
      <c r="C202" s="45"/>
      <c r="D202" s="46"/>
      <c r="E202" s="107"/>
    </row>
    <row r="203" spans="1:5" ht="25.5" hidden="1">
      <c r="A203" s="51" t="s">
        <v>124</v>
      </c>
      <c r="B203" s="44"/>
      <c r="C203" s="45"/>
      <c r="D203" s="46">
        <v>520</v>
      </c>
      <c r="E203" s="107"/>
    </row>
    <row r="204" spans="1:5" ht="15" hidden="1">
      <c r="A204" s="51" t="s">
        <v>102</v>
      </c>
      <c r="B204" s="44"/>
      <c r="C204" s="45"/>
      <c r="D204" s="46">
        <v>530</v>
      </c>
      <c r="E204" s="107"/>
    </row>
    <row r="205" spans="1:5" ht="15" hidden="1">
      <c r="A205" s="54" t="s">
        <v>25</v>
      </c>
      <c r="B205" s="42"/>
      <c r="C205" s="42"/>
      <c r="D205" s="43"/>
      <c r="E205" s="107"/>
    </row>
    <row r="206" spans="1:5" s="59" customFormat="1" ht="15.75" hidden="1" thickBot="1">
      <c r="A206" s="76" t="s">
        <v>26</v>
      </c>
      <c r="B206" s="77"/>
      <c r="C206" s="77"/>
      <c r="D206" s="78" t="s">
        <v>22</v>
      </c>
      <c r="E206" s="119"/>
    </row>
    <row r="207" spans="1:5" s="79" customFormat="1" ht="59.25" customHeight="1" hidden="1">
      <c r="A207" s="141"/>
      <c r="B207" s="130"/>
      <c r="C207" s="140"/>
      <c r="D207" s="131"/>
      <c r="E207" s="135"/>
    </row>
    <row r="208" spans="1:5" s="79" customFormat="1" ht="15" hidden="1">
      <c r="A208" s="142"/>
      <c r="B208" s="132" t="s">
        <v>135</v>
      </c>
      <c r="C208" s="133">
        <v>9999102</v>
      </c>
      <c r="D208" s="134"/>
      <c r="E208" s="136">
        <f>E209+E213</f>
        <v>0</v>
      </c>
    </row>
    <row r="209" spans="1:5" ht="15" hidden="1">
      <c r="A209" s="51"/>
      <c r="B209" s="44"/>
      <c r="C209" s="45"/>
      <c r="D209" s="46">
        <v>220</v>
      </c>
      <c r="E209" s="106">
        <f>E212</f>
        <v>0</v>
      </c>
    </row>
    <row r="210" spans="1:5" ht="15" hidden="1">
      <c r="A210" s="51" t="s">
        <v>1</v>
      </c>
      <c r="B210" s="44"/>
      <c r="C210" s="45"/>
      <c r="D210" s="46"/>
      <c r="E210" s="107"/>
    </row>
    <row r="211" spans="1:5" ht="15" hidden="1">
      <c r="A211" s="51" t="s">
        <v>36</v>
      </c>
      <c r="B211" s="44"/>
      <c r="C211" s="45"/>
      <c r="D211" s="46">
        <v>225</v>
      </c>
      <c r="E211" s="107"/>
    </row>
    <row r="212" spans="1:5" ht="15" hidden="1">
      <c r="A212" s="51" t="s">
        <v>37</v>
      </c>
      <c r="B212" s="44"/>
      <c r="C212" s="45"/>
      <c r="D212" s="46">
        <v>226</v>
      </c>
      <c r="E212" s="107"/>
    </row>
    <row r="213" spans="1:5" ht="15" hidden="1">
      <c r="A213" s="51" t="s">
        <v>133</v>
      </c>
      <c r="B213" s="44"/>
      <c r="C213" s="45"/>
      <c r="D213" s="46">
        <v>300</v>
      </c>
      <c r="E213" s="106">
        <f>E215</f>
        <v>0</v>
      </c>
    </row>
    <row r="214" spans="1:5" ht="15" hidden="1">
      <c r="A214" s="51" t="s">
        <v>1</v>
      </c>
      <c r="B214" s="44"/>
      <c r="C214" s="45"/>
      <c r="D214" s="46"/>
      <c r="E214" s="107"/>
    </row>
    <row r="215" spans="1:5" ht="15" hidden="1">
      <c r="A215" s="51" t="s">
        <v>39</v>
      </c>
      <c r="B215" s="44"/>
      <c r="C215" s="45"/>
      <c r="D215" s="46">
        <v>340</v>
      </c>
      <c r="E215" s="107"/>
    </row>
    <row r="216" spans="1:37" s="59" customFormat="1" ht="81" hidden="1">
      <c r="A216" s="83" t="s">
        <v>163</v>
      </c>
      <c r="B216" s="81"/>
      <c r="C216" s="82">
        <v>7950600</v>
      </c>
      <c r="D216" s="80"/>
      <c r="E216" s="120">
        <f>E217</f>
        <v>0</v>
      </c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</row>
    <row r="217" spans="1:5" ht="15" hidden="1">
      <c r="A217" s="51" t="s">
        <v>40</v>
      </c>
      <c r="B217" s="44"/>
      <c r="C217" s="45"/>
      <c r="D217" s="46">
        <v>220</v>
      </c>
      <c r="E217" s="106">
        <f>E219+E266</f>
        <v>0</v>
      </c>
    </row>
    <row r="218" spans="1:5" ht="15" hidden="1">
      <c r="A218" s="51" t="s">
        <v>1</v>
      </c>
      <c r="B218" s="44"/>
      <c r="C218" s="45"/>
      <c r="D218" s="46"/>
      <c r="E218" s="107"/>
    </row>
    <row r="219" spans="1:5" ht="15" hidden="1">
      <c r="A219" s="51" t="s">
        <v>36</v>
      </c>
      <c r="B219" s="44"/>
      <c r="C219" s="45"/>
      <c r="D219" s="46">
        <v>225</v>
      </c>
      <c r="E219" s="107"/>
    </row>
    <row r="220" spans="1:37" s="59" customFormat="1" ht="41.25" customHeight="1" hidden="1">
      <c r="A220" s="142" t="s">
        <v>186</v>
      </c>
      <c r="B220" s="137" t="s">
        <v>135</v>
      </c>
      <c r="C220" s="133">
        <v>9990021010</v>
      </c>
      <c r="D220" s="134"/>
      <c r="E220" s="136">
        <f>E221</f>
        <v>0</v>
      </c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</row>
    <row r="221" spans="1:5" ht="15" hidden="1">
      <c r="A221" s="51" t="s">
        <v>132</v>
      </c>
      <c r="B221" s="138"/>
      <c r="C221" s="45"/>
      <c r="D221" s="46">
        <v>213</v>
      </c>
      <c r="E221" s="106"/>
    </row>
    <row r="222" spans="1:5" ht="15" hidden="1">
      <c r="A222" s="51"/>
      <c r="B222" s="138"/>
      <c r="C222" s="45"/>
      <c r="D222" s="46"/>
      <c r="E222" s="107"/>
    </row>
    <row r="223" spans="1:5" ht="15" hidden="1">
      <c r="A223" s="51" t="s">
        <v>36</v>
      </c>
      <c r="B223" s="138"/>
      <c r="C223" s="45"/>
      <c r="D223" s="46">
        <v>225</v>
      </c>
      <c r="E223" s="107"/>
    </row>
    <row r="224" spans="1:5" ht="15" hidden="1">
      <c r="A224" s="51" t="s">
        <v>37</v>
      </c>
      <c r="B224" s="138"/>
      <c r="C224" s="45"/>
      <c r="D224" s="46">
        <v>226</v>
      </c>
      <c r="E224" s="107"/>
    </row>
    <row r="225" spans="1:37" s="59" customFormat="1" ht="26.25" hidden="1">
      <c r="A225" s="87" t="s">
        <v>191</v>
      </c>
      <c r="B225" s="137" t="s">
        <v>176</v>
      </c>
      <c r="C225" s="133">
        <v>1211071150</v>
      </c>
      <c r="D225" s="134"/>
      <c r="E225" s="146">
        <f>E226+E250</f>
        <v>0</v>
      </c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</row>
    <row r="226" spans="1:5" ht="15" hidden="1">
      <c r="A226" s="51" t="s">
        <v>40</v>
      </c>
      <c r="B226" s="138"/>
      <c r="C226" s="45"/>
      <c r="D226" s="46">
        <v>220</v>
      </c>
      <c r="E226" s="106">
        <f>E229</f>
        <v>0</v>
      </c>
    </row>
    <row r="227" spans="1:5" ht="15" hidden="1">
      <c r="A227" s="51" t="s">
        <v>1</v>
      </c>
      <c r="B227" s="138"/>
      <c r="C227" s="45"/>
      <c r="D227" s="46"/>
      <c r="E227" s="107"/>
    </row>
    <row r="228" spans="1:5" ht="15" hidden="1">
      <c r="A228" s="51" t="s">
        <v>36</v>
      </c>
      <c r="B228" s="138"/>
      <c r="C228" s="45"/>
      <c r="D228" s="46">
        <v>225</v>
      </c>
      <c r="E228" s="107"/>
    </row>
    <row r="229" spans="1:5" ht="15" hidden="1">
      <c r="A229" s="51" t="s">
        <v>37</v>
      </c>
      <c r="B229" s="138"/>
      <c r="C229" s="45"/>
      <c r="D229" s="46">
        <v>226</v>
      </c>
      <c r="E229" s="107">
        <v>0</v>
      </c>
    </row>
    <row r="230" spans="1:5" ht="32.25" customHeight="1" hidden="1">
      <c r="A230" s="145" t="s">
        <v>137</v>
      </c>
      <c r="B230" s="138"/>
      <c r="C230" s="45"/>
      <c r="D230" s="46"/>
      <c r="E230" s="107"/>
    </row>
    <row r="231" spans="1:37" s="59" customFormat="1" ht="38.25">
      <c r="A231" s="56" t="s">
        <v>190</v>
      </c>
      <c r="B231" s="123" t="s">
        <v>176</v>
      </c>
      <c r="C231" s="93">
        <v>9990021010</v>
      </c>
      <c r="D231" s="58"/>
      <c r="E231" s="117">
        <f>E232</f>
        <v>0</v>
      </c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</row>
    <row r="232" spans="1:5" ht="15">
      <c r="A232" s="51" t="s">
        <v>29</v>
      </c>
      <c r="B232" s="138"/>
      <c r="C232" s="45"/>
      <c r="D232" s="46">
        <v>210</v>
      </c>
      <c r="E232" s="106">
        <f>SUM(E234+E235)</f>
        <v>0</v>
      </c>
    </row>
    <row r="233" spans="1:5" ht="15">
      <c r="A233" s="51" t="s">
        <v>1</v>
      </c>
      <c r="B233" s="139"/>
      <c r="C233" s="42"/>
      <c r="D233" s="41"/>
      <c r="E233" s="107"/>
    </row>
    <row r="234" spans="1:5" ht="15">
      <c r="A234" s="51" t="s">
        <v>30</v>
      </c>
      <c r="B234" s="138"/>
      <c r="C234" s="45"/>
      <c r="D234" s="46">
        <v>211</v>
      </c>
      <c r="E234" s="107">
        <v>0</v>
      </c>
    </row>
    <row r="235" spans="1:5" ht="15">
      <c r="A235" s="51" t="s">
        <v>132</v>
      </c>
      <c r="B235" s="138"/>
      <c r="C235" s="45"/>
      <c r="D235" s="46">
        <v>213</v>
      </c>
      <c r="E235" s="107">
        <v>0</v>
      </c>
    </row>
    <row r="236" spans="1:37" s="59" customFormat="1" ht="24.75" customHeight="1" hidden="1">
      <c r="A236" s="142" t="s">
        <v>194</v>
      </c>
      <c r="B236" s="123" t="s">
        <v>135</v>
      </c>
      <c r="C236" s="93">
        <v>9940090300</v>
      </c>
      <c r="D236" s="58"/>
      <c r="E236" s="105">
        <f>E237</f>
        <v>0</v>
      </c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</row>
    <row r="237" spans="1:5" ht="15" hidden="1">
      <c r="A237" s="51" t="s">
        <v>195</v>
      </c>
      <c r="B237" s="44"/>
      <c r="C237" s="45"/>
      <c r="D237" s="46">
        <v>220</v>
      </c>
      <c r="E237" s="106">
        <f>SUM(E239+E240)</f>
        <v>0</v>
      </c>
    </row>
    <row r="238" spans="1:5" ht="15" hidden="1">
      <c r="A238" s="51" t="s">
        <v>1</v>
      </c>
      <c r="B238" s="44"/>
      <c r="C238" s="45"/>
      <c r="D238" s="46"/>
      <c r="E238" s="107"/>
    </row>
    <row r="239" spans="1:5" ht="15" hidden="1">
      <c r="A239" s="51" t="s">
        <v>196</v>
      </c>
      <c r="B239" s="44"/>
      <c r="C239" s="45"/>
      <c r="D239" s="46">
        <v>290</v>
      </c>
      <c r="E239" s="107">
        <v>0</v>
      </c>
    </row>
    <row r="240" spans="1:5" ht="15" hidden="1">
      <c r="A240" s="108"/>
      <c r="B240" s="44"/>
      <c r="C240" s="45"/>
      <c r="D240" s="46"/>
      <c r="E240" s="107">
        <v>0</v>
      </c>
    </row>
    <row r="241" spans="1:37" s="59" customFormat="1" ht="24.75" customHeight="1">
      <c r="A241" s="147" t="s">
        <v>203</v>
      </c>
      <c r="B241" s="123" t="s">
        <v>135</v>
      </c>
      <c r="C241" s="93">
        <v>1210521010</v>
      </c>
      <c r="D241" s="58"/>
      <c r="E241" s="105">
        <f>E242+E245</f>
        <v>17550</v>
      </c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</row>
    <row r="242" spans="1:5" ht="15">
      <c r="A242" s="51" t="s">
        <v>195</v>
      </c>
      <c r="B242" s="44"/>
      <c r="C242" s="45"/>
      <c r="D242" s="46">
        <v>220</v>
      </c>
      <c r="E242" s="106">
        <f>SUM(E244+E249)</f>
        <v>17550</v>
      </c>
    </row>
    <row r="243" spans="1:5" ht="15">
      <c r="A243" s="51" t="s">
        <v>1</v>
      </c>
      <c r="B243" s="44"/>
      <c r="C243" s="45"/>
      <c r="D243" s="46"/>
      <c r="E243" s="107"/>
    </row>
    <row r="244" spans="1:5" ht="15">
      <c r="A244" s="51" t="s">
        <v>37</v>
      </c>
      <c r="B244" s="44"/>
      <c r="C244" s="45"/>
      <c r="D244" s="46">
        <v>226</v>
      </c>
      <c r="E244" s="107">
        <v>17550</v>
      </c>
    </row>
    <row r="245" spans="1:5" ht="15" hidden="1">
      <c r="A245" s="51" t="s">
        <v>133</v>
      </c>
      <c r="B245" s="44"/>
      <c r="C245" s="45"/>
      <c r="D245" s="46">
        <v>300</v>
      </c>
      <c r="E245" s="107">
        <v>0</v>
      </c>
    </row>
    <row r="246" spans="1:5" ht="15" hidden="1">
      <c r="A246" s="51" t="s">
        <v>1</v>
      </c>
      <c r="B246" s="44"/>
      <c r="C246" s="45"/>
      <c r="D246" s="46"/>
      <c r="E246" s="107"/>
    </row>
    <row r="247" spans="1:5" ht="15" hidden="1">
      <c r="A247" s="51" t="s">
        <v>39</v>
      </c>
      <c r="B247" s="44"/>
      <c r="C247" s="45"/>
      <c r="D247" s="46">
        <v>340</v>
      </c>
      <c r="E247" s="107">
        <v>0</v>
      </c>
    </row>
    <row r="248" spans="1:5" ht="15" hidden="1">
      <c r="A248" s="51"/>
      <c r="B248" s="44"/>
      <c r="C248" s="45"/>
      <c r="D248" s="46"/>
      <c r="E248" s="107"/>
    </row>
    <row r="249" spans="1:5" ht="15" hidden="1">
      <c r="A249" s="149"/>
      <c r="B249" s="44"/>
      <c r="C249" s="45"/>
      <c r="D249" s="46"/>
      <c r="E249" s="107">
        <v>0</v>
      </c>
    </row>
    <row r="251" ht="12.75">
      <c r="A251" t="s">
        <v>164</v>
      </c>
    </row>
    <row r="252" ht="12.75">
      <c r="A252" t="s">
        <v>165</v>
      </c>
    </row>
    <row r="253" ht="12.75">
      <c r="A253" t="s">
        <v>188</v>
      </c>
    </row>
    <row r="254" ht="12.75" hidden="1"/>
    <row r="255" ht="12.75" hidden="1">
      <c r="A255" t="s">
        <v>166</v>
      </c>
    </row>
    <row r="256" ht="12.75" hidden="1">
      <c r="A256" t="s">
        <v>144</v>
      </c>
    </row>
    <row r="257" ht="12.75" hidden="1">
      <c r="A257" t="s">
        <v>145</v>
      </c>
    </row>
    <row r="258" ht="12.75" hidden="1"/>
    <row r="259" ht="12.75">
      <c r="A259" t="s">
        <v>146</v>
      </c>
    </row>
    <row r="260" ht="12.75">
      <c r="A260" t="s">
        <v>175</v>
      </c>
    </row>
    <row r="261" ht="12.75">
      <c r="A261" t="s">
        <v>150</v>
      </c>
    </row>
    <row r="262" ht="12.75" hidden="1"/>
    <row r="263" ht="12.75">
      <c r="A263" t="s">
        <v>149</v>
      </c>
    </row>
    <row r="264" spans="3:5" ht="12.75">
      <c r="C264" s="205" t="s">
        <v>202</v>
      </c>
      <c r="D264" s="205"/>
      <c r="E264" s="205"/>
    </row>
    <row r="266" spans="1:41" ht="15">
      <c r="A266" s="211"/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  <c r="AJ266" s="211"/>
      <c r="AK266" s="211"/>
      <c r="AL266" s="211"/>
      <c r="AM266" s="211"/>
      <c r="AN266" s="211"/>
      <c r="AO266" s="211"/>
    </row>
    <row r="267" spans="1:39" ht="15">
      <c r="A267" s="211"/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55"/>
      <c r="AM267" s="55"/>
    </row>
    <row r="268" spans="1:39" ht="15">
      <c r="A268" s="55"/>
      <c r="B268" s="55"/>
      <c r="C268" s="55"/>
      <c r="D268" s="55"/>
      <c r="E268" s="122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55"/>
      <c r="AM268" s="55"/>
    </row>
    <row r="269" spans="1:42" ht="15">
      <c r="A269" s="211"/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</row>
    <row r="270" spans="1:40" ht="15">
      <c r="A270" s="211"/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  <c r="AJ270" s="211"/>
      <c r="AK270" s="211"/>
      <c r="AL270" s="211"/>
      <c r="AM270" s="211"/>
      <c r="AN270" s="211"/>
    </row>
    <row r="271" spans="1:39" ht="15" hidden="1">
      <c r="A271" s="55"/>
      <c r="B271" s="55"/>
      <c r="C271" s="55"/>
      <c r="D271" s="55"/>
      <c r="E271" s="122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55"/>
      <c r="AM271" s="55"/>
    </row>
    <row r="272" spans="1:39" ht="15" hidden="1">
      <c r="A272" s="55"/>
      <c r="B272" s="55"/>
      <c r="C272" s="55"/>
      <c r="D272" s="55"/>
      <c r="E272" s="122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55"/>
      <c r="AM272" s="55"/>
    </row>
    <row r="273" spans="1:39" ht="15">
      <c r="A273" s="211"/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55"/>
      <c r="AM273" s="55"/>
    </row>
    <row r="274" spans="1:39" ht="15">
      <c r="A274" s="55"/>
      <c r="B274" s="55"/>
      <c r="C274" s="55"/>
      <c r="D274" s="55"/>
      <c r="E274" s="122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55"/>
      <c r="AM274" s="55"/>
    </row>
    <row r="275" spans="1:39" ht="15">
      <c r="A275" s="211"/>
      <c r="B275" s="211"/>
      <c r="C275" s="211"/>
      <c r="D275" s="211"/>
      <c r="E275" s="211"/>
      <c r="F275" s="73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  <c r="Z275" s="212"/>
      <c r="AA275" s="212"/>
      <c r="AB275" s="212"/>
      <c r="AC275" s="212"/>
      <c r="AD275" s="212"/>
      <c r="AE275" s="212"/>
      <c r="AF275" s="212"/>
      <c r="AG275" s="212"/>
      <c r="AH275" s="212"/>
      <c r="AI275" s="212"/>
      <c r="AJ275" s="73"/>
      <c r="AK275" s="73"/>
      <c r="AL275" s="55"/>
      <c r="AM275" s="55"/>
    </row>
    <row r="276" spans="1:39" ht="15">
      <c r="A276" s="55"/>
      <c r="B276" s="55"/>
      <c r="C276" s="55"/>
      <c r="D276" s="55"/>
      <c r="E276" s="122"/>
      <c r="F276" s="73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3"/>
      <c r="AK276" s="73"/>
      <c r="AL276" s="55"/>
      <c r="AM276" s="55"/>
    </row>
    <row r="277" spans="1:39" ht="15">
      <c r="A277" s="55"/>
      <c r="B277" s="11"/>
      <c r="C277" s="209"/>
      <c r="D277" s="209"/>
      <c r="E277" s="209"/>
      <c r="F277" s="75"/>
      <c r="G277" s="210"/>
      <c r="H277" s="210"/>
      <c r="I277" s="74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  <c r="Z277" s="212"/>
      <c r="AA277" s="212"/>
      <c r="AB277" s="213"/>
      <c r="AC277" s="213"/>
      <c r="AD277" s="213"/>
      <c r="AE277" s="213"/>
      <c r="AF277" s="210"/>
      <c r="AG277" s="210"/>
      <c r="AH277" s="210"/>
      <c r="AI277" s="210"/>
      <c r="AJ277" s="211"/>
      <c r="AK277" s="211"/>
      <c r="AL277" s="211"/>
      <c r="AM277" s="211"/>
    </row>
  </sheetData>
  <sheetProtection/>
  <mergeCells count="23">
    <mergeCell ref="E1:E2"/>
    <mergeCell ref="A59:A60"/>
    <mergeCell ref="B59:B60"/>
    <mergeCell ref="C59:C60"/>
    <mergeCell ref="D59:D60"/>
    <mergeCell ref="A1:C1"/>
    <mergeCell ref="A2:C2"/>
    <mergeCell ref="A275:E275"/>
    <mergeCell ref="A269:AP269"/>
    <mergeCell ref="A270:AN270"/>
    <mergeCell ref="A273:O273"/>
    <mergeCell ref="G275:AI275"/>
    <mergeCell ref="AF277:AI277"/>
    <mergeCell ref="C264:E264"/>
    <mergeCell ref="D1:D2"/>
    <mergeCell ref="E59:E60"/>
    <mergeCell ref="C277:E277"/>
    <mergeCell ref="G277:H277"/>
    <mergeCell ref="A266:AO266"/>
    <mergeCell ref="A267:Y267"/>
    <mergeCell ref="AJ277:AM277"/>
    <mergeCell ref="J277:AA277"/>
    <mergeCell ref="AB277:AE277"/>
  </mergeCells>
  <printOptions/>
  <pageMargins left="0" right="0" top="0" bottom="0" header="0.31496062992125984" footer="0.31496062992125984"/>
  <pageSetup horizontalDpi="600" verticalDpi="600" orientation="portrait" paperSize="9" scale="68" r:id="rId1"/>
  <rowBreaks count="1" manualBreakCount="1"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2017-01-23T15:16:50Z</cp:lastPrinted>
  <dcterms:created xsi:type="dcterms:W3CDTF">2010-11-26T07:12:57Z</dcterms:created>
  <dcterms:modified xsi:type="dcterms:W3CDTF">2017-01-23T15:19:57Z</dcterms:modified>
  <cp:category/>
  <cp:version/>
  <cp:contentType/>
  <cp:contentStatus/>
</cp:coreProperties>
</file>